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idadhsm\Desktop\PROCESOS\GESTION RECURSOS HUMANOS\SEGURIDAD Y SALUD EN EL TRABAJO\"/>
    </mc:Choice>
  </mc:AlternateContent>
  <xr:revisionPtr revIDLastSave="0" documentId="8_{0C6EA12F-50CB-4FE8-89EA-6B16E3220D6D}" xr6:coauthVersionLast="47" xr6:coauthVersionMax="47" xr10:uidLastSave="{00000000-0000-0000-0000-000000000000}"/>
  <bookViews>
    <workbookView xWindow="-120" yWindow="-120" windowWidth="29040" windowHeight="15720"/>
  </bookViews>
  <sheets>
    <sheet name="CRONOGRAMA" sheetId="3" r:id="rId1"/>
    <sheet name="ANALISIS" sheetId="6" r:id="rId2"/>
  </sheets>
  <definedNames>
    <definedName name="_xlnm._FilterDatabase" localSheetId="0" hidden="1">CRONOGRAMA!$B$16:$AC$42</definedName>
    <definedName name="_xlnm.Print_Area" localSheetId="1">ANALISIS!$A$1:$BG$97</definedName>
    <definedName name="_xlnm.Print_Area" localSheetId="0">CRONOGRAMA!$B$1:$AH$43</definedName>
    <definedName name="_xlnm.Print_Titles" localSheetId="0">CRONOGRAMA!#REF!</definedName>
  </definedNames>
  <calcPr calcId="191029"/>
</workbook>
</file>

<file path=xl/calcChain.xml><?xml version="1.0" encoding="utf-8"?>
<calcChain xmlns="http://schemas.openxmlformats.org/spreadsheetml/2006/main">
  <c r="AD37" i="3" l="1"/>
  <c r="AB37" i="3"/>
  <c r="Z37" i="3"/>
  <c r="X37" i="3"/>
  <c r="V36" i="3"/>
  <c r="V37" i="3"/>
  <c r="T37" i="3"/>
  <c r="T38" i="3" s="1"/>
  <c r="R37" i="3"/>
  <c r="P37" i="3"/>
  <c r="N39" i="3" s="1"/>
  <c r="N37" i="3"/>
  <c r="L37" i="3"/>
  <c r="J37" i="3"/>
  <c r="J38" i="3" s="1"/>
  <c r="H37" i="3"/>
  <c r="H41" i="3" s="1"/>
  <c r="H42" i="3" s="1"/>
  <c r="AD36" i="3"/>
  <c r="AB36" i="3"/>
  <c r="Z36" i="3"/>
  <c r="X36" i="3"/>
  <c r="T36" i="3"/>
  <c r="R36" i="3"/>
  <c r="P36" i="3"/>
  <c r="P38" i="3" s="1"/>
  <c r="L36" i="3"/>
  <c r="J36" i="3"/>
  <c r="H36" i="3"/>
  <c r="H40" i="3" s="1"/>
  <c r="N36" i="3"/>
  <c r="N38" i="3" s="1"/>
  <c r="AG26" i="3"/>
  <c r="AH26" i="3" s="1"/>
  <c r="AF26" i="3"/>
  <c r="AF27" i="3"/>
  <c r="AF25" i="3"/>
  <c r="AG32" i="3"/>
  <c r="AH32" i="3" s="1"/>
  <c r="AG33" i="3"/>
  <c r="AF32" i="3"/>
  <c r="AF33" i="3" s="1"/>
  <c r="AG30" i="3"/>
  <c r="AF30" i="3"/>
  <c r="AG29" i="3"/>
  <c r="AH29" i="3" s="1"/>
  <c r="AF29" i="3"/>
  <c r="AF31" i="3"/>
  <c r="AG27" i="3"/>
  <c r="AH27" i="3"/>
  <c r="AG25" i="3"/>
  <c r="AG24" i="3"/>
  <c r="AF24" i="3"/>
  <c r="AH24" i="3" s="1"/>
  <c r="AG23" i="3"/>
  <c r="AF23" i="3"/>
  <c r="AG22" i="3"/>
  <c r="AF22" i="3"/>
  <c r="AG20" i="3"/>
  <c r="AG21" i="3"/>
  <c r="AF20" i="3"/>
  <c r="AH20" i="3" s="1"/>
  <c r="Q3" i="6"/>
  <c r="Q37" i="6"/>
  <c r="Q8" i="6"/>
  <c r="R38" i="3"/>
  <c r="L38" i="3"/>
  <c r="AH25" i="3"/>
  <c r="H39" i="3"/>
  <c r="H38" i="3"/>
  <c r="AH33" i="3" l="1"/>
  <c r="T39" i="3"/>
  <c r="AH22" i="3"/>
  <c r="AG31" i="3"/>
  <c r="AH31" i="3" s="1"/>
  <c r="J40" i="3"/>
  <c r="L40" i="3" s="1"/>
  <c r="N40" i="3" s="1"/>
  <c r="P40" i="3" s="1"/>
  <c r="R40" i="3" s="1"/>
  <c r="T40" i="3" s="1"/>
  <c r="V40" i="3" s="1"/>
  <c r="X40" i="3" s="1"/>
  <c r="Z40" i="3" s="1"/>
  <c r="AB40" i="3" s="1"/>
  <c r="AD40" i="3" s="1"/>
  <c r="Z39" i="3"/>
  <c r="AF21" i="3"/>
  <c r="AH21" i="3" s="1"/>
  <c r="AF28" i="3"/>
  <c r="AB38" i="3"/>
  <c r="X38" i="3"/>
  <c r="AD38" i="3"/>
  <c r="AF37" i="3"/>
  <c r="AH30" i="3"/>
  <c r="AH23" i="3"/>
  <c r="AF36" i="3"/>
  <c r="V38" i="3"/>
  <c r="J41" i="3"/>
  <c r="Z38" i="3"/>
  <c r="AG28" i="3"/>
  <c r="AH28" i="3" s="1"/>
  <c r="AH36" i="3" l="1"/>
  <c r="J42" i="3"/>
  <c r="L41" i="3"/>
  <c r="L42" i="3" l="1"/>
  <c r="N41" i="3"/>
  <c r="N42" i="3" l="1"/>
  <c r="P41" i="3"/>
  <c r="R41" i="3" l="1"/>
  <c r="P42" i="3"/>
  <c r="T41" i="3" l="1"/>
  <c r="R42" i="3"/>
  <c r="T42" i="3" l="1"/>
  <c r="V41" i="3"/>
  <c r="V42" i="3" l="1"/>
  <c r="X41" i="3"/>
  <c r="X42" i="3" l="1"/>
  <c r="Z41" i="3"/>
  <c r="Z42" i="3" l="1"/>
  <c r="AB41" i="3"/>
  <c r="AB42" i="3" l="1"/>
  <c r="AD41" i="3"/>
  <c r="AD42" i="3" s="1"/>
</calcChain>
</file>

<file path=xl/sharedStrings.xml><?xml version="1.0" encoding="utf-8"?>
<sst xmlns="http://schemas.openxmlformats.org/spreadsheetml/2006/main" count="175" uniqueCount="89">
  <si>
    <t>RECURSOS NECESARIOS</t>
  </si>
  <si>
    <t>ACTIVIDADES</t>
  </si>
  <si>
    <t>ABR</t>
  </si>
  <si>
    <t>MAY</t>
  </si>
  <si>
    <t>JUN</t>
  </si>
  <si>
    <t>JUL</t>
  </si>
  <si>
    <t>OCT</t>
  </si>
  <si>
    <t>NOV</t>
  </si>
  <si>
    <t>DIC</t>
  </si>
  <si>
    <t>Consolidado</t>
  </si>
  <si>
    <t>P</t>
  </si>
  <si>
    <t>E</t>
  </si>
  <si>
    <t>% Cumplimiento</t>
  </si>
  <si>
    <t>PROGRAMADO MENSUAL</t>
  </si>
  <si>
    <t>EJECUTADO MENSUAL</t>
  </si>
  <si>
    <t>% CUMPLIMIENTO MENSUAL</t>
  </si>
  <si>
    <t>PROGRAMADO ACUMULADO</t>
  </si>
  <si>
    <t>EJECUTADO ACUMULADO</t>
  </si>
  <si>
    <t>% CUMPLIMIENTO ACUMULADO</t>
  </si>
  <si>
    <t xml:space="preserve">RESPONSABLE </t>
  </si>
  <si>
    <t>OBJETIVO</t>
  </si>
  <si>
    <t>META</t>
  </si>
  <si>
    <t>TRIMESTRE II</t>
  </si>
  <si>
    <t>TRIMESTRE III</t>
  </si>
  <si>
    <t>TRIMESTRE IV</t>
  </si>
  <si>
    <t xml:space="preserve">DOCUMENTOS REFERENCIA </t>
  </si>
  <si>
    <t>VERIFICAR</t>
  </si>
  <si>
    <t>ACTUAR</t>
  </si>
  <si>
    <t>HACER</t>
  </si>
  <si>
    <t>% TRIMESTRAL</t>
  </si>
  <si>
    <t xml:space="preserve">Implementacion de acciones correctivas y preventivas. </t>
  </si>
  <si>
    <t>PLANEAR</t>
  </si>
  <si>
    <t xml:space="preserve">INDICADOR </t>
  </si>
  <si>
    <t>FRECUENCIA</t>
  </si>
  <si>
    <t>EFICACIA</t>
  </si>
  <si>
    <t>Objetivo</t>
  </si>
  <si>
    <t xml:space="preserve">Indicador </t>
  </si>
  <si>
    <t>Meta</t>
  </si>
  <si>
    <t>Resultado</t>
  </si>
  <si>
    <t xml:space="preserve">Analisis </t>
  </si>
  <si>
    <t xml:space="preserve">Plazo </t>
  </si>
  <si>
    <t xml:space="preserve">Económicos, Técnicos, Humanos, infraestructura </t>
  </si>
  <si>
    <t>AGO.</t>
  </si>
  <si>
    <t>SEP.</t>
  </si>
  <si>
    <t>CONTROL ESTADISTICAS</t>
  </si>
  <si>
    <t xml:space="preserve">Seguimiento a indicadores </t>
  </si>
  <si>
    <t>Trimestral</t>
  </si>
  <si>
    <t>COBERTURA</t>
  </si>
  <si>
    <t>RESPONSABLE</t>
  </si>
  <si>
    <t>(No. hallazgos corregidos eficazmente / No. hallazgos encontrados en el periodo) * 100</t>
  </si>
  <si>
    <t xml:space="preserve">Garantizar la cobertura y cumplimiento de las inspecciones realizadas a las obras </t>
  </si>
  <si>
    <t xml:space="preserve">COBERTURA DEL PROGRAMA DE INSPECCIONES </t>
  </si>
  <si>
    <t>No. Inspecciones realizadas en el periodo / (No. de zonas activas * tipo de inspección  en el periodo) * 100</t>
  </si>
  <si>
    <t>Garantizar la eficacia del programa de inspecciones</t>
  </si>
  <si>
    <t xml:space="preserve">Anualmente </t>
  </si>
  <si>
    <t>Auditoria Interna (donde se verifique Programa de inspección)</t>
  </si>
  <si>
    <t>% EFICACIA TRIMESTRAL PROGRAMA DE INSPECCIONES  (HALLAZGOS)</t>
  </si>
  <si>
    <t>% EFICACIA MENSUAL DEL PROGRAMA DE INSPECCIONES (HALLAZGOS)</t>
  </si>
  <si>
    <t>% TRIMESTRAL PROGRAMA DE INSPECCIONES (CUMPLIMIENTO)</t>
  </si>
  <si>
    <t>%  MENSUAL DEL PROGRAMA DE INSPECCIONES (CUMPLIMIENTO)</t>
  </si>
  <si>
    <t>CRONOGRAMA DE INSPECCIONES</t>
  </si>
  <si>
    <t xml:space="preserve">Plan de accion </t>
  </si>
  <si>
    <t>Programa de inspecciones</t>
  </si>
  <si>
    <t>Inspección de extintores</t>
  </si>
  <si>
    <t>Mensual</t>
  </si>
  <si>
    <t>FORMATO CRONOGRAMA DE INSPECCIONES</t>
  </si>
  <si>
    <t>Fecha:</t>
  </si>
  <si>
    <t>Versión:</t>
  </si>
  <si>
    <t>Responsable del Sistema de Gestión de Seguridad y Salud en el Trabajo</t>
  </si>
  <si>
    <t xml:space="preserve">Garantizar la cobertura y cumplimiento de las inspecciones realizadas </t>
  </si>
  <si>
    <t>Responsable del SG-SST</t>
  </si>
  <si>
    <t>Gerente y/o Responsable del SST</t>
  </si>
  <si>
    <t>TRIMESTRE I</t>
  </si>
  <si>
    <t>ENE</t>
  </si>
  <si>
    <t>FEB</t>
  </si>
  <si>
    <t>MAR</t>
  </si>
  <si>
    <t>Aplica para todas las inspecciones programadas por el Hospital Santa Margarita</t>
  </si>
  <si>
    <t>Establecer el programa para el año 2023</t>
  </si>
  <si>
    <t>Inspeccion General</t>
  </si>
  <si>
    <t>Semestral</t>
  </si>
  <si>
    <t>Inspeccion puestos de trabajo</t>
  </si>
  <si>
    <t>Inspección de EPP</t>
  </si>
  <si>
    <t>Inspeccion locativa</t>
  </si>
  <si>
    <t>PRIMER SEMESTRE ENE-JUN 2023</t>
  </si>
  <si>
    <t>SEGUNDO SEMESTRE JUL-DIC 2023</t>
  </si>
  <si>
    <t>Inspeccion señalizacion</t>
  </si>
  <si>
    <t>60-48.04</t>
  </si>
  <si>
    <t>Codigo:</t>
  </si>
  <si>
    <t>GRH-SST-for-002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</si>
</sst>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00" formatCode="_-[$€-2]* #,##0.00_-;\-[$€-2]* #,##0.00_-;_-[$€-2]* &quot;-&quot;??_-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sz val="10"/>
      <color indexed="23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2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3"/>
        <bgColor indexed="64"/>
      </patternFill>
    </fill>
    <fill>
      <patternFill patternType="lightUp">
        <fgColor indexed="9"/>
        <bgColor indexed="50"/>
      </patternFill>
    </fill>
    <fill>
      <patternFill patternType="lightDown">
        <fgColor indexed="9"/>
        <bgColor indexed="5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9"/>
        <bgColor rgb="FFFFFF00"/>
      </patternFill>
    </fill>
    <fill>
      <patternFill patternType="solid">
        <fgColor theme="7" tint="0.39994506668294322"/>
        <bgColor indexed="9"/>
      </patternFill>
    </fill>
    <fill>
      <patternFill patternType="solid">
        <fgColor theme="8" tint="0.39994506668294322"/>
        <bgColor indexed="9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4506668294322"/>
        <bgColor indexed="9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200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9" fontId="2" fillId="0" borderId="3" xfId="3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9" fontId="2" fillId="0" borderId="0" xfId="0" applyNumberFormat="1" applyFont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1" fillId="0" borderId="0" xfId="0" applyFont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1" fontId="2" fillId="0" borderId="6" xfId="3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/>
    <xf numFmtId="0" fontId="10" fillId="2" borderId="0" xfId="0" applyFont="1" applyFill="1" applyBorder="1" applyAlignment="1">
      <alignment horizontal="center" vertical="center"/>
    </xf>
    <xf numFmtId="0" fontId="3" fillId="12" borderId="0" xfId="0" applyFont="1" applyFill="1" applyBorder="1" applyAlignment="1" applyProtection="1">
      <alignment horizontal="center" vertical="center" wrapText="1"/>
    </xf>
    <xf numFmtId="0" fontId="1" fillId="12" borderId="0" xfId="0" applyFont="1" applyFill="1" applyAlignment="1">
      <alignment vertical="center"/>
    </xf>
    <xf numFmtId="0" fontId="2" fillId="12" borderId="0" xfId="0" applyFont="1" applyFill="1" applyBorder="1" applyAlignment="1">
      <alignment vertical="center"/>
    </xf>
    <xf numFmtId="0" fontId="2" fillId="12" borderId="0" xfId="0" applyFont="1" applyFill="1" applyBorder="1" applyAlignment="1">
      <alignment horizontal="center" vertical="center"/>
    </xf>
    <xf numFmtId="9" fontId="2" fillId="12" borderId="0" xfId="0" applyNumberFormat="1" applyFont="1" applyFill="1" applyBorder="1" applyAlignment="1">
      <alignment vertical="center"/>
    </xf>
    <xf numFmtId="1" fontId="5" fillId="13" borderId="7" xfId="2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9" fontId="3" fillId="14" borderId="7" xfId="3" applyFont="1" applyFill="1" applyBorder="1" applyAlignment="1">
      <alignment horizontal="center" vertical="center"/>
    </xf>
    <xf numFmtId="0" fontId="3" fillId="15" borderId="7" xfId="0" applyFont="1" applyFill="1" applyBorder="1" applyAlignment="1">
      <alignment horizontal="center" vertical="center"/>
    </xf>
    <xf numFmtId="9" fontId="3" fillId="15" borderId="7" xfId="3" applyFont="1" applyFill="1" applyBorder="1" applyAlignment="1">
      <alignment horizontal="center" vertical="center"/>
    </xf>
    <xf numFmtId="0" fontId="3" fillId="16" borderId="7" xfId="0" applyFont="1" applyFill="1" applyBorder="1" applyAlignment="1">
      <alignment horizontal="center" vertical="center"/>
    </xf>
    <xf numFmtId="9" fontId="3" fillId="16" borderId="7" xfId="3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9" fontId="3" fillId="5" borderId="7" xfId="3" applyFont="1" applyFill="1" applyBorder="1" applyAlignment="1">
      <alignment horizontal="center" vertical="center"/>
    </xf>
    <xf numFmtId="0" fontId="1" fillId="12" borderId="7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9" fontId="3" fillId="7" borderId="18" xfId="3" applyFont="1" applyFill="1" applyBorder="1" applyAlignment="1">
      <alignment horizontal="center" vertical="center"/>
    </xf>
    <xf numFmtId="9" fontId="3" fillId="7" borderId="2" xfId="3" applyFont="1" applyFill="1" applyBorder="1" applyAlignment="1">
      <alignment horizontal="center" vertical="center"/>
    </xf>
    <xf numFmtId="0" fontId="5" fillId="8" borderId="45" xfId="0" applyFont="1" applyFill="1" applyBorder="1" applyAlignment="1">
      <alignment horizontal="center" vertical="center"/>
    </xf>
    <xf numFmtId="0" fontId="5" fillId="8" borderId="25" xfId="0" applyFont="1" applyFill="1" applyBorder="1" applyAlignment="1">
      <alignment horizontal="center" vertical="center"/>
    </xf>
    <xf numFmtId="0" fontId="5" fillId="8" borderId="46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horizontal="center" vertical="center"/>
    </xf>
    <xf numFmtId="0" fontId="5" fillId="8" borderId="41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9" fontId="1" fillId="12" borderId="7" xfId="0" applyNumberFormat="1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1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9" fontId="1" fillId="12" borderId="14" xfId="0" applyNumberFormat="1" applyFont="1" applyFill="1" applyBorder="1" applyAlignment="1" applyProtection="1">
      <alignment horizontal="center" vertical="center" wrapText="1"/>
    </xf>
    <xf numFmtId="9" fontId="1" fillId="12" borderId="15" xfId="0" applyNumberFormat="1" applyFont="1" applyFill="1" applyBorder="1" applyAlignment="1" applyProtection="1">
      <alignment horizontal="center" vertical="center" wrapText="1"/>
    </xf>
    <xf numFmtId="9" fontId="1" fillId="12" borderId="16" xfId="0" applyNumberFormat="1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20" borderId="7" xfId="0" applyFont="1" applyFill="1" applyBorder="1" applyAlignment="1">
      <alignment horizontal="center" vertical="center" wrapText="1"/>
    </xf>
    <xf numFmtId="0" fontId="7" fillId="10" borderId="42" xfId="0" applyFont="1" applyFill="1" applyBorder="1" applyAlignment="1">
      <alignment horizontal="center" vertical="center"/>
    </xf>
    <xf numFmtId="0" fontId="7" fillId="10" borderId="43" xfId="0" applyFont="1" applyFill="1" applyBorder="1" applyAlignment="1">
      <alignment horizontal="center" vertical="center"/>
    </xf>
    <xf numFmtId="0" fontId="7" fillId="10" borderId="44" xfId="0" applyFont="1" applyFill="1" applyBorder="1" applyAlignment="1">
      <alignment horizontal="center" vertical="center"/>
    </xf>
    <xf numFmtId="0" fontId="8" fillId="19" borderId="16" xfId="0" applyFont="1" applyFill="1" applyBorder="1" applyAlignment="1">
      <alignment horizontal="center" vertical="center" wrapText="1"/>
    </xf>
    <xf numFmtId="0" fontId="8" fillId="19" borderId="7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 wrapText="1"/>
    </xf>
    <xf numFmtId="9" fontId="2" fillId="8" borderId="14" xfId="3" applyFont="1" applyFill="1" applyBorder="1" applyAlignment="1">
      <alignment horizontal="center" vertical="center"/>
    </xf>
    <xf numFmtId="9" fontId="2" fillId="8" borderId="16" xfId="3" applyFont="1" applyFill="1" applyBorder="1" applyAlignment="1">
      <alignment horizontal="center" vertical="center"/>
    </xf>
    <xf numFmtId="1" fontId="1" fillId="6" borderId="7" xfId="3" applyNumberFormat="1" applyFont="1" applyFill="1" applyBorder="1" applyAlignment="1">
      <alignment horizontal="center" vertical="center"/>
    </xf>
    <xf numFmtId="0" fontId="3" fillId="15" borderId="7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vertical="center" wrapText="1"/>
    </xf>
    <xf numFmtId="0" fontId="8" fillId="18" borderId="15" xfId="0" applyFont="1" applyFill="1" applyBorder="1" applyAlignment="1">
      <alignment horizontal="center" vertical="center" wrapText="1"/>
    </xf>
    <xf numFmtId="0" fontId="8" fillId="18" borderId="16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9" fontId="2" fillId="9" borderId="30" xfId="3" applyFont="1" applyFill="1" applyBorder="1" applyAlignment="1">
      <alignment horizontal="center" vertical="center"/>
    </xf>
    <xf numFmtId="9" fontId="2" fillId="9" borderId="0" xfId="3" applyFont="1" applyFill="1" applyBorder="1" applyAlignment="1">
      <alignment horizontal="center" vertical="center"/>
    </xf>
    <xf numFmtId="9" fontId="2" fillId="9" borderId="31" xfId="3" applyFont="1" applyFill="1" applyBorder="1" applyAlignment="1">
      <alignment horizontal="center" vertical="center"/>
    </xf>
    <xf numFmtId="9" fontId="2" fillId="6" borderId="7" xfId="3" applyFont="1" applyFill="1" applyBorder="1" applyAlignment="1">
      <alignment horizontal="center" vertical="center"/>
    </xf>
    <xf numFmtId="0" fontId="0" fillId="0" borderId="7" xfId="0" applyBorder="1"/>
    <xf numFmtId="9" fontId="2" fillId="8" borderId="7" xfId="3" applyFont="1" applyFill="1" applyBorder="1" applyAlignment="1">
      <alignment horizontal="center" vertical="center"/>
    </xf>
    <xf numFmtId="1" fontId="2" fillId="6" borderId="7" xfId="3" applyNumberFormat="1" applyFont="1" applyFill="1" applyBorder="1" applyAlignment="1">
      <alignment horizontal="center" vertical="center"/>
    </xf>
    <xf numFmtId="0" fontId="3" fillId="16" borderId="7" xfId="0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8" fillId="17" borderId="15" xfId="0" applyFont="1" applyFill="1" applyBorder="1" applyAlignment="1">
      <alignment horizontal="center" vertical="center" wrapText="1"/>
    </xf>
    <xf numFmtId="0" fontId="8" fillId="17" borderId="1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2" fillId="22" borderId="14" xfId="0" applyFont="1" applyFill="1" applyBorder="1" applyAlignment="1">
      <alignment horizontal="center"/>
    </xf>
    <xf numFmtId="0" fontId="12" fillId="22" borderId="15" xfId="0" applyFont="1" applyFill="1" applyBorder="1" applyAlignment="1">
      <alignment horizontal="center"/>
    </xf>
    <xf numFmtId="0" fontId="12" fillId="22" borderId="16" xfId="0" applyFont="1" applyFill="1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9" fontId="5" fillId="13" borderId="7" xfId="3" applyNumberFormat="1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9" fontId="6" fillId="0" borderId="23" xfId="0" applyNumberFormat="1" applyFont="1" applyBorder="1" applyAlignment="1">
      <alignment horizontal="center" vertical="center" wrapText="1"/>
    </xf>
    <xf numFmtId="9" fontId="6" fillId="0" borderId="25" xfId="0" applyNumberFormat="1" applyFont="1" applyBorder="1" applyAlignment="1">
      <alignment horizontal="center" vertical="center" wrapText="1"/>
    </xf>
    <xf numFmtId="9" fontId="6" fillId="0" borderId="19" xfId="0" applyNumberFormat="1" applyFont="1" applyBorder="1" applyAlignment="1">
      <alignment horizontal="center" vertical="center" wrapText="1"/>
    </xf>
    <xf numFmtId="9" fontId="6" fillId="0" borderId="20" xfId="0" applyNumberFormat="1" applyFont="1" applyBorder="1" applyAlignment="1">
      <alignment horizontal="center" vertical="center" wrapText="1"/>
    </xf>
    <xf numFmtId="9" fontId="6" fillId="0" borderId="21" xfId="0" applyNumberFormat="1" applyFont="1" applyBorder="1" applyAlignment="1">
      <alignment horizontal="center" vertical="center" wrapText="1"/>
    </xf>
    <xf numFmtId="0" fontId="6" fillId="0" borderId="23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19" xfId="2" applyFont="1" applyFill="1" applyBorder="1" applyAlignment="1">
      <alignment horizontal="center" vertical="center" wrapText="1"/>
    </xf>
    <xf numFmtId="0" fontId="6" fillId="0" borderId="20" xfId="2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6" fillId="13" borderId="7" xfId="2" applyFont="1" applyFill="1" applyBorder="1" applyAlignment="1">
      <alignment horizontal="center" vertical="center" textRotation="90"/>
    </xf>
    <xf numFmtId="0" fontId="6" fillId="13" borderId="7" xfId="2" applyFont="1" applyFill="1" applyBorder="1" applyAlignment="1">
      <alignment horizontal="center" vertical="center" wrapText="1"/>
    </xf>
    <xf numFmtId="9" fontId="6" fillId="13" borderId="7" xfId="2" applyNumberFormat="1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14" fontId="13" fillId="0" borderId="7" xfId="0" applyNumberFormat="1" applyFont="1" applyBorder="1" applyAlignment="1">
      <alignment horizontal="left" vertical="center"/>
    </xf>
  </cellXfs>
  <cellStyles count="4">
    <cellStyle name="Euro" xfId="1"/>
    <cellStyle name="Normal" xfId="0" builtinId="0"/>
    <cellStyle name="Normal 3" xfId="2"/>
    <cellStyle name="Porcentaje" xfId="3" builtinId="5"/>
  </cellStyles>
  <dxfs count="60"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028985507246375E-2"/>
          <c:y val="1.1456501091812695E-2"/>
          <c:w val="0.90569833909101283"/>
          <c:h val="0.917019007009982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CRONOGRAMA!$N$39:$AE$39</c:f>
              <c:numCache>
                <c:formatCode>0%</c:formatCode>
                <c:ptCount val="18"/>
                <c:pt idx="0">
                  <c:v>0.2</c:v>
                </c:pt>
                <c:pt idx="6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BA-4967-AE73-B9A9B02A3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923208"/>
        <c:axId val="1"/>
      </c:barChart>
      <c:catAx>
        <c:axId val="487923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87923208"/>
        <c:crosses val="max"/>
        <c:crossBetween val="between"/>
        <c:min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99CCFF"/>
        </a:gs>
        <a:gs pos="50000">
          <a:srgbClr val="333333"/>
        </a:gs>
        <a:gs pos="100000">
          <a:srgbClr val="99CC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17677745867527"/>
          <c:y val="5.5371141841800538E-2"/>
          <c:w val="0.85294865137345921"/>
          <c:h val="0.787003610108303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CRONOGRAMA!$N$18:$AE$18</c:f>
              <c:strCache>
                <c:ptCount val="17"/>
                <c:pt idx="0">
                  <c:v>ABR</c:v>
                </c:pt>
                <c:pt idx="2">
                  <c:v>MAY</c:v>
                </c:pt>
                <c:pt idx="4">
                  <c:v>JUN</c:v>
                </c:pt>
                <c:pt idx="6">
                  <c:v>JUL</c:v>
                </c:pt>
                <c:pt idx="8">
                  <c:v>AGO.</c:v>
                </c:pt>
                <c:pt idx="10">
                  <c:v>SEP.</c:v>
                </c:pt>
                <c:pt idx="12">
                  <c:v>OCT</c:v>
                </c:pt>
                <c:pt idx="14">
                  <c:v>NOV</c:v>
                </c:pt>
                <c:pt idx="16">
                  <c:v>DIC</c:v>
                </c:pt>
              </c:strCache>
            </c:strRef>
          </c:cat>
          <c:val>
            <c:numRef>
              <c:f>CRONOGRAMA!$N$38:$AE$38</c:f>
              <c:numCache>
                <c:formatCode>0%</c:formatCode>
                <c:ptCount val="18"/>
                <c:pt idx="0">
                  <c:v>0.66666666666666663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7-4288-8DE7-AE67E492C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140936"/>
        <c:axId val="1"/>
      </c:barChart>
      <c:catAx>
        <c:axId val="491140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91140936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rgbClr val="FF0000"/>
      </a:fgClr>
      <a:bgClr>
        <a:srgbClr val="FFFFFF"/>
      </a:bgClr>
    </a:patt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958638486181309E-2"/>
          <c:y val="6.5560908601600187E-2"/>
          <c:w val="0.76837416481069043"/>
          <c:h val="0.6764719760864793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CRONOGRAMA!#REF!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4-4EDE-87EB-917ACB7A9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142248"/>
        <c:axId val="1"/>
      </c:barChart>
      <c:catAx>
        <c:axId val="491142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91142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83741660155076036"/>
          <c:y val="0.26050452892201531"/>
          <c:w val="0.8913612229768989"/>
          <c:h val="0.30940473687079917"/>
        </c:manualLayout>
      </c:layout>
      <c:overlay val="0"/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pattFill prst="trellis">
      <a:fgClr>
        <a:srgbClr val="FF9900"/>
      </a:fgClr>
      <a:bgClr>
        <a:srgbClr val="FFFFFF"/>
      </a:bgClr>
    </a:patt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133" l="0.70000000000000062" r="0.70000000000000062" t="0.7500000000000013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252983293556"/>
          <c:y val="0.10924392160402771"/>
          <c:w val="0.75178997613365151"/>
          <c:h val="0.6974804225487922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CRONOGRAMA!#REF!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3-488F-8F49-B73FF3376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139624"/>
        <c:axId val="1"/>
      </c:barChart>
      <c:catAx>
        <c:axId val="491139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91139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84248210218858832"/>
          <c:y val="0.37395032828103697"/>
          <c:w val="0.98806683211291202"/>
          <c:h val="0.68067342933484665"/>
        </c:manualLayout>
      </c:layout>
      <c:overlay val="0"/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pattFill prst="pct90">
      <a:fgClr>
        <a:srgbClr val="CC99FF"/>
      </a:fgClr>
      <a:bgClr>
        <a:srgbClr val="FFFFFF"/>
      </a:bgClr>
    </a:patt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028985507246375E-2"/>
          <c:y val="1.1456501091812695E-2"/>
          <c:w val="0.90569833909101283"/>
          <c:h val="0.917019007009982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CRONOGRAMA!#REF!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1F-49BF-B511-DE47681E4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385376"/>
        <c:axId val="1"/>
      </c:barChart>
      <c:catAx>
        <c:axId val="493385376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93385376"/>
        <c:crosses val="max"/>
        <c:crossBetween val="between"/>
        <c:min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6699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17677745867527"/>
          <c:y val="5.5371141841800538E-2"/>
          <c:w val="0.85294865137345921"/>
          <c:h val="0.787003610108303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CRONOGRAMA!#REF!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0-4FFF-B9CC-84FEF7406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386032"/>
        <c:axId val="1"/>
      </c:barChart>
      <c:catAx>
        <c:axId val="49338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93386032"/>
        <c:crosses val="autoZero"/>
        <c:crossBetween val="between"/>
      </c:valAx>
    </c:plotArea>
    <c:plotVisOnly val="1"/>
    <c:dispBlanksAs val="gap"/>
    <c:showDLblsOverMax val="0"/>
  </c:chart>
  <c:spPr>
    <a:solidFill>
      <a:srgbClr val="FF6699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353787</xdr:colOff>
      <xdr:row>0</xdr:row>
      <xdr:rowOff>149678</xdr:rowOff>
    </xdr:from>
    <xdr:to>
      <xdr:col>4</xdr:col>
      <xdr:colOff>925287</xdr:colOff>
      <xdr:row>2</xdr:row>
      <xdr:rowOff>140184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17F655-848C-45D7-AC7B-77BE151F5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30" y="149678"/>
          <a:ext cx="2993571" cy="589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73</xdr:row>
      <xdr:rowOff>57150</xdr:rowOff>
    </xdr:from>
    <xdr:to>
      <xdr:col>26</xdr:col>
      <xdr:colOff>114300</xdr:colOff>
      <xdr:row>90</xdr:row>
      <xdr:rowOff>95250</xdr:rowOff>
    </xdr:to>
    <xdr:graphicFrame macro="">
      <xdr:nvGraphicFramePr>
        <xdr:cNvPr id="1925335" name="Chart 1">
          <a:extLst>
            <a:ext uri="{FF2B5EF4-FFF2-40B4-BE49-F238E27FC236}">
              <a16:creationId xmlns:a16="http://schemas.microsoft.com/office/drawing/2014/main" id="{EFFA9DD9-C87D-4123-8D80-A2E09074E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171450</xdr:colOff>
      <xdr:row>72</xdr:row>
      <xdr:rowOff>142875</xdr:rowOff>
    </xdr:from>
    <xdr:to>
      <xdr:col>56</xdr:col>
      <xdr:colOff>76200</xdr:colOff>
      <xdr:row>90</xdr:row>
      <xdr:rowOff>95250</xdr:rowOff>
    </xdr:to>
    <xdr:graphicFrame macro="">
      <xdr:nvGraphicFramePr>
        <xdr:cNvPr id="1925336" name="3 Gráfico">
          <a:extLst>
            <a:ext uri="{FF2B5EF4-FFF2-40B4-BE49-F238E27FC236}">
              <a16:creationId xmlns:a16="http://schemas.microsoft.com/office/drawing/2014/main" id="{364B7BA0-3D6F-4057-8B3B-F2444A321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48</xdr:row>
      <xdr:rowOff>0</xdr:rowOff>
    </xdr:from>
    <xdr:to>
      <xdr:col>25</xdr:col>
      <xdr:colOff>142875</xdr:colOff>
      <xdr:row>67</xdr:row>
      <xdr:rowOff>47625</xdr:rowOff>
    </xdr:to>
    <xdr:graphicFrame macro="">
      <xdr:nvGraphicFramePr>
        <xdr:cNvPr id="1925337" name="6 Gráfico">
          <a:extLst>
            <a:ext uri="{FF2B5EF4-FFF2-40B4-BE49-F238E27FC236}">
              <a16:creationId xmlns:a16="http://schemas.microsoft.com/office/drawing/2014/main" id="{E237562D-6C47-42B5-B8D0-7A49C67B66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0</xdr:colOff>
      <xdr:row>47</xdr:row>
      <xdr:rowOff>142875</xdr:rowOff>
    </xdr:from>
    <xdr:to>
      <xdr:col>57</xdr:col>
      <xdr:colOff>76200</xdr:colOff>
      <xdr:row>66</xdr:row>
      <xdr:rowOff>142875</xdr:rowOff>
    </xdr:to>
    <xdr:graphicFrame macro="">
      <xdr:nvGraphicFramePr>
        <xdr:cNvPr id="1925338" name="7 Gráfico">
          <a:extLst>
            <a:ext uri="{FF2B5EF4-FFF2-40B4-BE49-F238E27FC236}">
              <a16:creationId xmlns:a16="http://schemas.microsoft.com/office/drawing/2014/main" id="{75F89BDB-6596-421D-A4CE-2651FA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</xdr:row>
      <xdr:rowOff>57150</xdr:rowOff>
    </xdr:from>
    <xdr:to>
      <xdr:col>26</xdr:col>
      <xdr:colOff>114300</xdr:colOff>
      <xdr:row>31</xdr:row>
      <xdr:rowOff>66675</xdr:rowOff>
    </xdr:to>
    <xdr:graphicFrame macro="">
      <xdr:nvGraphicFramePr>
        <xdr:cNvPr id="1925339" name="Chart 1">
          <a:extLst>
            <a:ext uri="{FF2B5EF4-FFF2-40B4-BE49-F238E27FC236}">
              <a16:creationId xmlns:a16="http://schemas.microsoft.com/office/drawing/2014/main" id="{6CD2513B-C79C-43A0-9A9F-FAACD4498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171450</xdr:colOff>
      <xdr:row>12</xdr:row>
      <xdr:rowOff>142875</xdr:rowOff>
    </xdr:from>
    <xdr:to>
      <xdr:col>56</xdr:col>
      <xdr:colOff>76200</xdr:colOff>
      <xdr:row>30</xdr:row>
      <xdr:rowOff>142875</xdr:rowOff>
    </xdr:to>
    <xdr:graphicFrame macro="">
      <xdr:nvGraphicFramePr>
        <xdr:cNvPr id="1925340" name="3 Gráfico">
          <a:extLst>
            <a:ext uri="{FF2B5EF4-FFF2-40B4-BE49-F238E27FC236}">
              <a16:creationId xmlns:a16="http://schemas.microsoft.com/office/drawing/2014/main" id="{58109889-7A81-4AFE-A235-54EB44400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B1:BM47"/>
  <sheetViews>
    <sheetView showGridLines="0" tabSelected="1" zoomScale="70" zoomScaleNormal="70" zoomScaleSheetLayoutView="80" workbookViewId="0">
      <selection activeCell="AM2" sqref="AM2"/>
    </sheetView>
  </sheetViews>
  <sheetFormatPr baseColWidth="10" defaultRowHeight="12.75" x14ac:dyDescent="0.2"/>
  <cols>
    <col min="1" max="1" width="1.28515625" style="1" customWidth="1"/>
    <col min="2" max="2" width="12.42578125" style="1" customWidth="1"/>
    <col min="3" max="3" width="10.7109375" style="1" customWidth="1"/>
    <col min="4" max="4" width="13.140625" style="1" customWidth="1"/>
    <col min="5" max="5" width="17.7109375" style="1" customWidth="1"/>
    <col min="6" max="6" width="14.28515625" style="1" customWidth="1"/>
    <col min="7" max="7" width="3.5703125" style="1" customWidth="1"/>
    <col min="8" max="31" width="4.7109375" style="1" customWidth="1"/>
    <col min="32" max="33" width="5.140625" style="1" customWidth="1"/>
    <col min="34" max="34" width="18.7109375" style="5" customWidth="1"/>
    <col min="35" max="37" width="2.7109375" style="1" customWidth="1"/>
    <col min="38" max="16384" width="11.42578125" style="1"/>
  </cols>
  <sheetData>
    <row r="1" spans="2:65" ht="32.25" customHeight="1" x14ac:dyDescent="0.2">
      <c r="B1" s="128"/>
      <c r="C1" s="129"/>
      <c r="D1" s="129"/>
      <c r="E1" s="130"/>
      <c r="F1" s="202" t="s">
        <v>65</v>
      </c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3" t="s">
        <v>87</v>
      </c>
      <c r="AE1" s="203"/>
      <c r="AF1" s="203"/>
      <c r="AG1" s="204" t="s">
        <v>88</v>
      </c>
      <c r="AH1" s="204"/>
    </row>
    <row r="2" spans="2:65" ht="15" customHeight="1" x14ac:dyDescent="0.2">
      <c r="B2" s="131"/>
      <c r="C2" s="132"/>
      <c r="D2" s="132"/>
      <c r="E2" s="133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5" t="s">
        <v>67</v>
      </c>
      <c r="AE2" s="205"/>
      <c r="AF2" s="205"/>
      <c r="AG2" s="204">
        <v>3</v>
      </c>
      <c r="AH2" s="204"/>
      <c r="AM2" s="19"/>
    </row>
    <row r="3" spans="2:65" ht="15" customHeight="1" x14ac:dyDescent="0.2">
      <c r="B3" s="131"/>
      <c r="C3" s="132"/>
      <c r="D3" s="132"/>
      <c r="E3" s="133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5"/>
      <c r="AE3" s="205"/>
      <c r="AF3" s="205"/>
      <c r="AG3" s="204"/>
      <c r="AH3" s="204"/>
    </row>
    <row r="4" spans="2:65" ht="18" customHeight="1" x14ac:dyDescent="0.2">
      <c r="B4" s="134"/>
      <c r="C4" s="135"/>
      <c r="D4" s="135"/>
      <c r="E4" s="136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5" t="s">
        <v>66</v>
      </c>
      <c r="AE4" s="205"/>
      <c r="AF4" s="205"/>
      <c r="AG4" s="206">
        <v>45769</v>
      </c>
      <c r="AH4" s="204"/>
    </row>
    <row r="5" spans="2:65" ht="14.25" customHeight="1" x14ac:dyDescent="0.2">
      <c r="B5" s="2"/>
      <c r="C5" s="2"/>
      <c r="D5" s="3"/>
      <c r="E5" s="201" t="s">
        <v>86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3"/>
      <c r="AE5" s="3"/>
      <c r="AF5" s="3"/>
      <c r="AG5" s="3"/>
      <c r="AH5" s="4"/>
      <c r="AI5" s="2"/>
      <c r="AJ5" s="2"/>
    </row>
    <row r="6" spans="2:65" ht="14.25" customHeight="1" x14ac:dyDescent="0.2">
      <c r="B6" s="54" t="s">
        <v>20</v>
      </c>
      <c r="C6" s="54"/>
      <c r="D6" s="54"/>
      <c r="E6" s="54" t="s">
        <v>32</v>
      </c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 t="s">
        <v>19</v>
      </c>
      <c r="T6" s="54"/>
      <c r="U6" s="54"/>
      <c r="V6" s="54"/>
      <c r="W6" s="54"/>
      <c r="X6" s="54" t="s">
        <v>21</v>
      </c>
      <c r="Y6" s="54"/>
      <c r="Z6" s="54"/>
      <c r="AA6" s="54"/>
      <c r="AB6" s="54"/>
      <c r="AC6" s="54"/>
      <c r="AD6" s="89" t="s">
        <v>33</v>
      </c>
      <c r="AE6" s="90"/>
      <c r="AF6" s="90"/>
      <c r="AG6" s="90"/>
      <c r="AH6" s="91"/>
    </row>
    <row r="7" spans="2:65" s="29" customFormat="1" ht="19.5" customHeight="1" x14ac:dyDescent="0.2">
      <c r="B7" s="48" t="s">
        <v>53</v>
      </c>
      <c r="C7" s="48"/>
      <c r="D7" s="48"/>
      <c r="E7" s="48" t="s">
        <v>49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71" t="s">
        <v>68</v>
      </c>
      <c r="T7" s="72"/>
      <c r="U7" s="72"/>
      <c r="V7" s="72"/>
      <c r="W7" s="73"/>
      <c r="X7" s="65">
        <v>0.9</v>
      </c>
      <c r="Y7" s="65"/>
      <c r="Z7" s="65"/>
      <c r="AA7" s="65"/>
      <c r="AB7" s="65"/>
      <c r="AC7" s="65"/>
      <c r="AD7" s="71" t="s">
        <v>46</v>
      </c>
      <c r="AE7" s="72"/>
      <c r="AF7" s="72"/>
      <c r="AG7" s="72"/>
      <c r="AH7" s="73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2:65" s="29" customFormat="1" ht="45.75" customHeight="1" x14ac:dyDescent="0.2">
      <c r="B8" s="48" t="s">
        <v>69</v>
      </c>
      <c r="C8" s="48"/>
      <c r="D8" s="48"/>
      <c r="E8" s="48" t="s">
        <v>52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71" t="s">
        <v>68</v>
      </c>
      <c r="T8" s="72"/>
      <c r="U8" s="72"/>
      <c r="V8" s="72"/>
      <c r="W8" s="73"/>
      <c r="X8" s="65">
        <v>1</v>
      </c>
      <c r="Y8" s="65"/>
      <c r="Z8" s="65"/>
      <c r="AA8" s="65"/>
      <c r="AB8" s="65"/>
      <c r="AC8" s="65"/>
      <c r="AD8" s="71" t="s">
        <v>46</v>
      </c>
      <c r="AE8" s="72"/>
      <c r="AF8" s="72"/>
      <c r="AG8" s="72"/>
      <c r="AH8" s="73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2:65" s="30" customFormat="1" ht="5.25" customHeight="1" x14ac:dyDescent="0.2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H9" s="31"/>
      <c r="AL9" s="32"/>
    </row>
    <row r="10" spans="2:65" s="2" customFormat="1" x14ac:dyDescent="0.2">
      <c r="B10" s="92" t="s">
        <v>25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4"/>
      <c r="AK10" s="19"/>
      <c r="AL10" s="14"/>
    </row>
    <row r="11" spans="2:65" ht="21" customHeight="1" x14ac:dyDescent="0.2">
      <c r="B11" s="49" t="s">
        <v>76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1"/>
      <c r="AI11" s="2"/>
      <c r="AJ11" s="2"/>
      <c r="AK11" s="19"/>
      <c r="AL11" s="14"/>
    </row>
    <row r="12" spans="2:65" s="2" customFormat="1" x14ac:dyDescent="0.2">
      <c r="B12" s="107" t="s">
        <v>0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K12" s="19"/>
      <c r="AL12" s="14"/>
    </row>
    <row r="13" spans="2:65" ht="21" customHeight="1" x14ac:dyDescent="0.2">
      <c r="B13" s="49" t="s">
        <v>41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1"/>
      <c r="AI13" s="2"/>
      <c r="AJ13" s="2"/>
      <c r="AK13" s="19"/>
      <c r="AL13" s="14"/>
    </row>
    <row r="14" spans="2:65" ht="18" customHeight="1" x14ac:dyDescent="0.2">
      <c r="B14" s="66" t="s">
        <v>25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2"/>
      <c r="AJ14" s="2"/>
      <c r="AK14" s="19"/>
      <c r="AL14" s="14"/>
    </row>
    <row r="15" spans="2:65" ht="21" customHeight="1" x14ac:dyDescent="0.2">
      <c r="B15" s="96" t="s">
        <v>62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8"/>
      <c r="AI15" s="2"/>
      <c r="AJ15" s="2"/>
      <c r="AK15" s="19"/>
      <c r="AL15" s="14"/>
    </row>
    <row r="16" spans="2:65" ht="22.5" customHeight="1" x14ac:dyDescent="0.2">
      <c r="B16" s="78" t="s">
        <v>60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80"/>
      <c r="AI16" s="2"/>
      <c r="AJ16" s="2"/>
      <c r="AK16" s="19"/>
      <c r="AL16" s="14"/>
    </row>
    <row r="17" spans="2:38" x14ac:dyDescent="0.2">
      <c r="B17" s="108" t="s">
        <v>1</v>
      </c>
      <c r="C17" s="109"/>
      <c r="D17" s="109"/>
      <c r="E17" s="57" t="s">
        <v>48</v>
      </c>
      <c r="F17" s="57" t="s">
        <v>33</v>
      </c>
      <c r="G17" s="58"/>
      <c r="H17" s="63" t="s">
        <v>72</v>
      </c>
      <c r="I17" s="63"/>
      <c r="J17" s="63"/>
      <c r="K17" s="63"/>
      <c r="L17" s="63"/>
      <c r="M17" s="63"/>
      <c r="N17" s="63" t="s">
        <v>22</v>
      </c>
      <c r="O17" s="63"/>
      <c r="P17" s="63"/>
      <c r="Q17" s="63"/>
      <c r="R17" s="63"/>
      <c r="S17" s="63"/>
      <c r="T17" s="63" t="s">
        <v>23</v>
      </c>
      <c r="U17" s="63"/>
      <c r="V17" s="63"/>
      <c r="W17" s="63"/>
      <c r="X17" s="63"/>
      <c r="Y17" s="63"/>
      <c r="Z17" s="63" t="s">
        <v>24</v>
      </c>
      <c r="AA17" s="63"/>
      <c r="AB17" s="63"/>
      <c r="AC17" s="63"/>
      <c r="AD17" s="63"/>
      <c r="AE17" s="63"/>
      <c r="AF17" s="68" t="s">
        <v>9</v>
      </c>
      <c r="AG17" s="68"/>
      <c r="AH17" s="68"/>
      <c r="AI17" s="2"/>
      <c r="AJ17" s="2"/>
      <c r="AL17" s="14"/>
    </row>
    <row r="18" spans="2:38" x14ac:dyDescent="0.2">
      <c r="B18" s="110"/>
      <c r="C18" s="111"/>
      <c r="D18" s="111"/>
      <c r="E18" s="59"/>
      <c r="F18" s="59"/>
      <c r="G18" s="60"/>
      <c r="H18" s="63" t="s">
        <v>73</v>
      </c>
      <c r="I18" s="63"/>
      <c r="J18" s="63" t="s">
        <v>74</v>
      </c>
      <c r="K18" s="63"/>
      <c r="L18" s="63" t="s">
        <v>75</v>
      </c>
      <c r="M18" s="63"/>
      <c r="N18" s="63" t="s">
        <v>2</v>
      </c>
      <c r="O18" s="63"/>
      <c r="P18" s="63" t="s">
        <v>3</v>
      </c>
      <c r="Q18" s="63"/>
      <c r="R18" s="63" t="s">
        <v>4</v>
      </c>
      <c r="S18" s="63"/>
      <c r="T18" s="63" t="s">
        <v>5</v>
      </c>
      <c r="U18" s="63"/>
      <c r="V18" s="63" t="s">
        <v>42</v>
      </c>
      <c r="W18" s="63"/>
      <c r="X18" s="63" t="s">
        <v>43</v>
      </c>
      <c r="Y18" s="63"/>
      <c r="Z18" s="63" t="s">
        <v>6</v>
      </c>
      <c r="AA18" s="63"/>
      <c r="AB18" s="63" t="s">
        <v>7</v>
      </c>
      <c r="AC18" s="63"/>
      <c r="AD18" s="63" t="s">
        <v>8</v>
      </c>
      <c r="AE18" s="63"/>
      <c r="AF18" s="68"/>
      <c r="AG18" s="68"/>
      <c r="AH18" s="68"/>
      <c r="AI18" s="2"/>
      <c r="AJ18" s="2"/>
    </row>
    <row r="19" spans="2:38" x14ac:dyDescent="0.2">
      <c r="B19" s="112"/>
      <c r="C19" s="113"/>
      <c r="D19" s="113"/>
      <c r="E19" s="61"/>
      <c r="F19" s="61"/>
      <c r="G19" s="62"/>
      <c r="H19" s="38" t="s">
        <v>10</v>
      </c>
      <c r="I19" s="38" t="s">
        <v>11</v>
      </c>
      <c r="J19" s="38" t="s">
        <v>10</v>
      </c>
      <c r="K19" s="38" t="s">
        <v>11</v>
      </c>
      <c r="L19" s="38" t="s">
        <v>10</v>
      </c>
      <c r="M19" s="38" t="s">
        <v>11</v>
      </c>
      <c r="N19" s="38" t="s">
        <v>10</v>
      </c>
      <c r="O19" s="38" t="s">
        <v>11</v>
      </c>
      <c r="P19" s="38" t="s">
        <v>10</v>
      </c>
      <c r="Q19" s="38" t="s">
        <v>11</v>
      </c>
      <c r="R19" s="38" t="s">
        <v>10</v>
      </c>
      <c r="S19" s="38" t="s">
        <v>11</v>
      </c>
      <c r="T19" s="38" t="s">
        <v>10</v>
      </c>
      <c r="U19" s="38" t="s">
        <v>11</v>
      </c>
      <c r="V19" s="38" t="s">
        <v>10</v>
      </c>
      <c r="W19" s="38" t="s">
        <v>11</v>
      </c>
      <c r="X19" s="38" t="s">
        <v>10</v>
      </c>
      <c r="Y19" s="38" t="s">
        <v>11</v>
      </c>
      <c r="Z19" s="38" t="s">
        <v>10</v>
      </c>
      <c r="AA19" s="38" t="s">
        <v>11</v>
      </c>
      <c r="AB19" s="38" t="s">
        <v>10</v>
      </c>
      <c r="AC19" s="38" t="s">
        <v>11</v>
      </c>
      <c r="AD19" s="38" t="s">
        <v>10</v>
      </c>
      <c r="AE19" s="38" t="s">
        <v>11</v>
      </c>
      <c r="AF19" s="39" t="s">
        <v>10</v>
      </c>
      <c r="AG19" s="39" t="s">
        <v>11</v>
      </c>
      <c r="AH19" s="39" t="s">
        <v>12</v>
      </c>
      <c r="AI19" s="2"/>
      <c r="AJ19" s="2"/>
    </row>
    <row r="20" spans="2:38" ht="28.5" customHeight="1" x14ac:dyDescent="0.2">
      <c r="B20" s="67" t="s">
        <v>31</v>
      </c>
      <c r="C20" s="83" t="s">
        <v>77</v>
      </c>
      <c r="D20" s="84"/>
      <c r="E20" s="34" t="s">
        <v>70</v>
      </c>
      <c r="F20" s="52" t="s">
        <v>54</v>
      </c>
      <c r="G20" s="53"/>
      <c r="H20" s="10">
        <v>1</v>
      </c>
      <c r="I20" s="6">
        <v>1</v>
      </c>
      <c r="J20" s="7"/>
      <c r="K20" s="7"/>
      <c r="L20" s="7"/>
      <c r="M20" s="7"/>
      <c r="N20" s="7"/>
      <c r="O20" s="7"/>
      <c r="P20" s="7"/>
      <c r="Q20" s="7"/>
      <c r="R20" s="6"/>
      <c r="S20" s="11"/>
      <c r="T20" s="10"/>
      <c r="U20" s="6"/>
      <c r="V20" s="6"/>
      <c r="W20" s="6"/>
      <c r="X20" s="6"/>
      <c r="Y20" s="6"/>
      <c r="Z20" s="12"/>
      <c r="AA20" s="6"/>
      <c r="AB20" s="7"/>
      <c r="AC20" s="7"/>
      <c r="AD20" s="7"/>
      <c r="AE20" s="13"/>
      <c r="AF20" s="9">
        <f>H20+J20+L20+N20+P20+R20+T20+V20+X20+Z20+AB20+AD20</f>
        <v>1</v>
      </c>
      <c r="AG20" s="9">
        <f>I20+K20+M20+O20+Q20+S20+U20+W20+Y20+AA20+AC20+AE20</f>
        <v>1</v>
      </c>
      <c r="AH20" s="8">
        <f t="shared" ref="AH20:AH26" si="0">AG20/AF20</f>
        <v>1</v>
      </c>
      <c r="AI20" s="2"/>
      <c r="AJ20" s="2"/>
    </row>
    <row r="21" spans="2:38" ht="19.5" customHeight="1" x14ac:dyDescent="0.2">
      <c r="B21" s="67"/>
      <c r="C21" s="81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46">
        <f>SUM(AF20:AF20)</f>
        <v>1</v>
      </c>
      <c r="AG21" s="46">
        <f>SUM(AG20:AG20)</f>
        <v>1</v>
      </c>
      <c r="AH21" s="47">
        <f t="shared" si="0"/>
        <v>1</v>
      </c>
      <c r="AI21" s="2"/>
      <c r="AJ21" s="2"/>
    </row>
    <row r="22" spans="2:38" ht="40.5" customHeight="1" x14ac:dyDescent="0.2">
      <c r="B22" s="123" t="s">
        <v>28</v>
      </c>
      <c r="C22" s="83" t="s">
        <v>78</v>
      </c>
      <c r="D22" s="84"/>
      <c r="E22" s="37" t="s">
        <v>71</v>
      </c>
      <c r="F22" s="52" t="s">
        <v>64</v>
      </c>
      <c r="G22" s="53"/>
      <c r="H22" s="10">
        <v>1</v>
      </c>
      <c r="I22" s="6">
        <v>1</v>
      </c>
      <c r="J22" s="7"/>
      <c r="K22" s="7"/>
      <c r="L22" s="6"/>
      <c r="M22" s="11"/>
      <c r="N22" s="10">
        <v>1</v>
      </c>
      <c r="O22" s="6"/>
      <c r="P22" s="7"/>
      <c r="Q22" s="7"/>
      <c r="R22" s="6"/>
      <c r="S22" s="11"/>
      <c r="T22" s="10">
        <v>1</v>
      </c>
      <c r="U22" s="6"/>
      <c r="V22" s="6"/>
      <c r="W22" s="6"/>
      <c r="X22" s="6"/>
      <c r="Y22" s="6"/>
      <c r="Z22" s="12">
        <v>1</v>
      </c>
      <c r="AA22" s="6"/>
      <c r="AB22" s="7"/>
      <c r="AC22" s="7"/>
      <c r="AD22" s="7"/>
      <c r="AE22" s="13"/>
      <c r="AF22" s="9">
        <f t="shared" ref="AF22:AG27" si="1">H22+J22+L22+N22+P22+R22+T22+V22+X22+Z22+AB22+AD22</f>
        <v>4</v>
      </c>
      <c r="AG22" s="9">
        <f t="shared" si="1"/>
        <v>1</v>
      </c>
      <c r="AH22" s="8">
        <f t="shared" si="0"/>
        <v>0.25</v>
      </c>
      <c r="AI22" s="2"/>
      <c r="AJ22" s="2"/>
    </row>
    <row r="23" spans="2:38" ht="40.5" customHeight="1" x14ac:dyDescent="0.2">
      <c r="B23" s="123"/>
      <c r="C23" s="83" t="s">
        <v>80</v>
      </c>
      <c r="D23" s="84"/>
      <c r="E23" s="36" t="s">
        <v>70</v>
      </c>
      <c r="F23" s="114" t="s">
        <v>79</v>
      </c>
      <c r="G23" s="115"/>
      <c r="H23" s="10">
        <v>1</v>
      </c>
      <c r="I23" s="6">
        <v>1</v>
      </c>
      <c r="J23" s="7">
        <v>1</v>
      </c>
      <c r="K23" s="7">
        <v>1</v>
      </c>
      <c r="L23" s="6">
        <v>1</v>
      </c>
      <c r="M23" s="11">
        <v>1</v>
      </c>
      <c r="N23" s="10"/>
      <c r="O23" s="6"/>
      <c r="P23" s="7"/>
      <c r="Q23" s="7"/>
      <c r="R23" s="6"/>
      <c r="S23" s="11"/>
      <c r="T23" s="10">
        <v>1</v>
      </c>
      <c r="U23" s="6"/>
      <c r="V23" s="6">
        <v>1</v>
      </c>
      <c r="W23" s="6"/>
      <c r="X23" s="6">
        <v>1</v>
      </c>
      <c r="Y23" s="6"/>
      <c r="Z23" s="12"/>
      <c r="AA23" s="6"/>
      <c r="AB23" s="7"/>
      <c r="AC23" s="7"/>
      <c r="AD23" s="7"/>
      <c r="AE23" s="13"/>
      <c r="AF23" s="9">
        <f t="shared" si="1"/>
        <v>6</v>
      </c>
      <c r="AG23" s="9">
        <f t="shared" si="1"/>
        <v>3</v>
      </c>
      <c r="AH23" s="8">
        <f t="shared" si="0"/>
        <v>0.5</v>
      </c>
      <c r="AI23" s="2"/>
      <c r="AJ23" s="2"/>
    </row>
    <row r="24" spans="2:38" ht="40.5" customHeight="1" x14ac:dyDescent="0.2">
      <c r="B24" s="123"/>
      <c r="C24" s="83" t="s">
        <v>81</v>
      </c>
      <c r="D24" s="84"/>
      <c r="E24" s="35" t="s">
        <v>71</v>
      </c>
      <c r="F24" s="75" t="s">
        <v>64</v>
      </c>
      <c r="G24" s="95"/>
      <c r="H24" s="10">
        <v>1</v>
      </c>
      <c r="I24" s="6">
        <v>1</v>
      </c>
      <c r="J24" s="7">
        <v>1</v>
      </c>
      <c r="K24" s="7">
        <v>1</v>
      </c>
      <c r="L24" s="6">
        <v>1</v>
      </c>
      <c r="M24" s="11">
        <v>1</v>
      </c>
      <c r="N24" s="10">
        <v>1</v>
      </c>
      <c r="O24" s="6">
        <v>1</v>
      </c>
      <c r="P24" s="7">
        <v>1</v>
      </c>
      <c r="Q24" s="7"/>
      <c r="R24" s="6">
        <v>1</v>
      </c>
      <c r="S24" s="11"/>
      <c r="T24" s="10">
        <v>1</v>
      </c>
      <c r="U24" s="6"/>
      <c r="V24" s="6">
        <v>1</v>
      </c>
      <c r="W24" s="6"/>
      <c r="X24" s="6">
        <v>1</v>
      </c>
      <c r="Y24" s="6"/>
      <c r="Z24" s="12">
        <v>1</v>
      </c>
      <c r="AA24" s="6"/>
      <c r="AB24" s="7">
        <v>1</v>
      </c>
      <c r="AC24" s="7"/>
      <c r="AD24" s="7">
        <v>1</v>
      </c>
      <c r="AE24" s="13"/>
      <c r="AF24" s="9">
        <f t="shared" si="1"/>
        <v>12</v>
      </c>
      <c r="AG24" s="9">
        <f t="shared" si="1"/>
        <v>4</v>
      </c>
      <c r="AH24" s="8">
        <f t="shared" si="0"/>
        <v>0.33333333333333331</v>
      </c>
      <c r="AI24" s="2"/>
      <c r="AJ24" s="2"/>
    </row>
    <row r="25" spans="2:38" ht="40.5" customHeight="1" x14ac:dyDescent="0.2">
      <c r="B25" s="123"/>
      <c r="C25" s="83" t="s">
        <v>82</v>
      </c>
      <c r="D25" s="84"/>
      <c r="E25" s="35" t="s">
        <v>71</v>
      </c>
      <c r="F25" s="75" t="s">
        <v>79</v>
      </c>
      <c r="G25" s="95"/>
      <c r="H25" s="10"/>
      <c r="I25" s="6"/>
      <c r="J25" s="7"/>
      <c r="K25" s="7"/>
      <c r="L25" s="6"/>
      <c r="M25" s="11"/>
      <c r="N25" s="10"/>
      <c r="O25" s="6"/>
      <c r="P25" s="7">
        <v>1</v>
      </c>
      <c r="Q25" s="7"/>
      <c r="R25" s="6"/>
      <c r="S25" s="11"/>
      <c r="T25" s="10"/>
      <c r="U25" s="6"/>
      <c r="V25" s="6"/>
      <c r="W25" s="6"/>
      <c r="X25" s="6"/>
      <c r="Y25" s="6"/>
      <c r="Z25" s="12"/>
      <c r="AA25" s="6"/>
      <c r="AB25" s="7">
        <v>1</v>
      </c>
      <c r="AC25" s="7"/>
      <c r="AD25" s="7"/>
      <c r="AE25" s="13"/>
      <c r="AF25" s="9">
        <f>H25+J25+L25+N25+P25+R25+T25+V25+X25+Z25+AB25+AD25</f>
        <v>2</v>
      </c>
      <c r="AG25" s="9">
        <f t="shared" si="1"/>
        <v>0</v>
      </c>
      <c r="AH25" s="8">
        <f t="shared" si="0"/>
        <v>0</v>
      </c>
      <c r="AI25" s="2"/>
      <c r="AJ25" s="2"/>
    </row>
    <row r="26" spans="2:38" ht="40.5" customHeight="1" x14ac:dyDescent="0.2">
      <c r="B26" s="123"/>
      <c r="C26" s="147" t="s">
        <v>85</v>
      </c>
      <c r="D26" s="84"/>
      <c r="E26" s="35" t="s">
        <v>71</v>
      </c>
      <c r="F26" s="74" t="s">
        <v>79</v>
      </c>
      <c r="G26" s="95"/>
      <c r="H26" s="10"/>
      <c r="I26" s="6"/>
      <c r="J26" s="7"/>
      <c r="K26" s="7"/>
      <c r="L26" s="6"/>
      <c r="M26" s="11"/>
      <c r="N26" s="10"/>
      <c r="O26" s="6"/>
      <c r="P26" s="7"/>
      <c r="Q26" s="7"/>
      <c r="R26" s="6">
        <v>1</v>
      </c>
      <c r="S26" s="11"/>
      <c r="T26" s="10"/>
      <c r="U26" s="6"/>
      <c r="V26" s="6"/>
      <c r="W26" s="6"/>
      <c r="X26" s="6"/>
      <c r="Y26" s="6"/>
      <c r="Z26" s="12">
        <v>1</v>
      </c>
      <c r="AA26" s="6"/>
      <c r="AB26" s="7"/>
      <c r="AC26" s="7"/>
      <c r="AD26" s="7"/>
      <c r="AE26" s="13"/>
      <c r="AF26" s="9">
        <f>H26+J26+L26+N26+P26+R26+T26+V26+X26+Z26+AB26+AD26</f>
        <v>2</v>
      </c>
      <c r="AG26" s="9">
        <f>I26+K26+M26+O26+Q26+S26+U26+W26+Y26+AA26+AC26+AE26</f>
        <v>0</v>
      </c>
      <c r="AH26" s="8">
        <f t="shared" si="0"/>
        <v>0</v>
      </c>
      <c r="AI26" s="2"/>
      <c r="AJ26" s="2"/>
    </row>
    <row r="27" spans="2:38" ht="40.5" customHeight="1" x14ac:dyDescent="0.2">
      <c r="B27" s="123"/>
      <c r="C27" s="83" t="s">
        <v>63</v>
      </c>
      <c r="D27" s="84"/>
      <c r="E27" s="35" t="s">
        <v>71</v>
      </c>
      <c r="F27" s="75" t="s">
        <v>64</v>
      </c>
      <c r="G27" s="95"/>
      <c r="H27" s="10">
        <v>1</v>
      </c>
      <c r="I27" s="6">
        <v>1</v>
      </c>
      <c r="J27" s="7">
        <v>1</v>
      </c>
      <c r="K27" s="7">
        <v>1</v>
      </c>
      <c r="L27" s="6">
        <v>1</v>
      </c>
      <c r="M27" s="11">
        <v>1</v>
      </c>
      <c r="N27" s="10">
        <v>1</v>
      </c>
      <c r="O27" s="6">
        <v>1</v>
      </c>
      <c r="P27" s="7">
        <v>1</v>
      </c>
      <c r="Q27" s="7"/>
      <c r="R27" s="6">
        <v>1</v>
      </c>
      <c r="S27" s="11"/>
      <c r="T27" s="10">
        <v>1</v>
      </c>
      <c r="U27" s="6"/>
      <c r="V27" s="6">
        <v>1</v>
      </c>
      <c r="W27" s="6"/>
      <c r="X27" s="6">
        <v>1</v>
      </c>
      <c r="Y27" s="6"/>
      <c r="Z27" s="12">
        <v>1</v>
      </c>
      <c r="AA27" s="6"/>
      <c r="AB27" s="7">
        <v>1</v>
      </c>
      <c r="AC27" s="7"/>
      <c r="AD27" s="7">
        <v>1</v>
      </c>
      <c r="AE27" s="13"/>
      <c r="AF27" s="9">
        <f>H27+J27+L27+N27+P27+R27+T27+V27+X27+Z27+AB27+AD27</f>
        <v>12</v>
      </c>
      <c r="AG27" s="9">
        <f t="shared" si="1"/>
        <v>4</v>
      </c>
      <c r="AH27" s="8">
        <f>AG27/AF27</f>
        <v>0.33333333333333331</v>
      </c>
      <c r="AI27" s="2"/>
      <c r="AJ27" s="2"/>
    </row>
    <row r="28" spans="2:38" ht="24.75" customHeight="1" x14ac:dyDescent="0.2">
      <c r="B28" s="123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40"/>
      <c r="AF28" s="44">
        <f>SUM(AF22:AF27)</f>
        <v>38</v>
      </c>
      <c r="AG28" s="44">
        <f>SUM(AG22:AG27)</f>
        <v>12</v>
      </c>
      <c r="AH28" s="45">
        <f>AG28/AF28</f>
        <v>0.31578947368421051</v>
      </c>
      <c r="AI28" s="2"/>
      <c r="AJ28" s="2"/>
    </row>
    <row r="29" spans="2:38" ht="44.25" customHeight="1" x14ac:dyDescent="0.2">
      <c r="B29" s="124" t="s">
        <v>26</v>
      </c>
      <c r="C29" s="83" t="s">
        <v>45</v>
      </c>
      <c r="D29" s="84"/>
      <c r="E29" s="74" t="s">
        <v>70</v>
      </c>
      <c r="F29" s="75"/>
      <c r="G29" s="76"/>
      <c r="H29" s="10"/>
      <c r="I29" s="6"/>
      <c r="J29" s="7"/>
      <c r="K29" s="7"/>
      <c r="L29" s="6">
        <v>1</v>
      </c>
      <c r="M29" s="11">
        <v>1</v>
      </c>
      <c r="N29" s="10"/>
      <c r="O29" s="6"/>
      <c r="P29" s="7">
        <v>1</v>
      </c>
      <c r="Q29" s="7"/>
      <c r="R29" s="6"/>
      <c r="S29" s="11"/>
      <c r="T29" s="10"/>
      <c r="U29" s="6"/>
      <c r="V29" s="6">
        <v>1</v>
      </c>
      <c r="W29" s="6"/>
      <c r="X29" s="6"/>
      <c r="Y29" s="6"/>
      <c r="Z29" s="12"/>
      <c r="AA29" s="6"/>
      <c r="AB29" s="7">
        <v>1</v>
      </c>
      <c r="AC29" s="7"/>
      <c r="AD29" s="7"/>
      <c r="AE29" s="13"/>
      <c r="AF29" s="9">
        <f>H29+J29+L29+N29+P29+R29+T29+V29+X29+Z29+AB29+AD29</f>
        <v>4</v>
      </c>
      <c r="AG29" s="9">
        <f>I29+K29+M29+O29+Q29+S29+U29+W29+Y29+AA29+AC29+AE29</f>
        <v>1</v>
      </c>
      <c r="AH29" s="8">
        <f>AG29/AF29</f>
        <v>0.25</v>
      </c>
      <c r="AI29" s="2"/>
      <c r="AJ29" s="2"/>
    </row>
    <row r="30" spans="2:38" ht="40.5" customHeight="1" x14ac:dyDescent="0.2">
      <c r="B30" s="124"/>
      <c r="C30" s="85" t="s">
        <v>55</v>
      </c>
      <c r="D30" s="86"/>
      <c r="E30" s="87" t="s">
        <v>70</v>
      </c>
      <c r="F30" s="88"/>
      <c r="G30" s="88"/>
      <c r="H30" s="10">
        <v>1</v>
      </c>
      <c r="I30" s="6"/>
      <c r="J30" s="7"/>
      <c r="K30" s="7"/>
      <c r="L30" s="6"/>
      <c r="M30" s="11"/>
      <c r="N30" s="10"/>
      <c r="O30" s="6"/>
      <c r="P30" s="7"/>
      <c r="Q30" s="7"/>
      <c r="R30" s="6"/>
      <c r="S30" s="11"/>
      <c r="T30" s="10"/>
      <c r="U30" s="6"/>
      <c r="V30" s="6"/>
      <c r="W30" s="6"/>
      <c r="X30" s="6">
        <v>1</v>
      </c>
      <c r="Y30" s="6"/>
      <c r="Z30" s="12"/>
      <c r="AA30" s="6"/>
      <c r="AB30" s="7"/>
      <c r="AC30" s="7"/>
      <c r="AD30" s="7"/>
      <c r="AE30" s="13"/>
      <c r="AF30" s="9">
        <f>H30+J30+L30+N30+P30+R30+T30+V30+X30+Z30+AB30+AD30</f>
        <v>2</v>
      </c>
      <c r="AG30" s="9">
        <f>I30+K30+M30+O30+Q30+S30+U30+W30+Y30+AA30+AC30+AE30</f>
        <v>0</v>
      </c>
      <c r="AH30" s="8">
        <f>AG30/AF30</f>
        <v>0</v>
      </c>
      <c r="AI30" s="2"/>
      <c r="AJ30" s="2"/>
    </row>
    <row r="31" spans="2:38" ht="24.75" customHeight="1" x14ac:dyDescent="0.2">
      <c r="B31" s="124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6"/>
      <c r="AF31" s="40">
        <f>SUM(AF29:AF30)</f>
        <v>6</v>
      </c>
      <c r="AG31" s="40">
        <f>SUM(AG29:AG30)</f>
        <v>1</v>
      </c>
      <c r="AH31" s="41">
        <f>AG31/AF31</f>
        <v>0.16666666666666666</v>
      </c>
      <c r="AI31" s="2"/>
      <c r="AJ31" s="2"/>
    </row>
    <row r="32" spans="2:38" ht="39.75" customHeight="1" x14ac:dyDescent="0.2">
      <c r="B32" s="102" t="s">
        <v>27</v>
      </c>
      <c r="C32" s="103" t="s">
        <v>30</v>
      </c>
      <c r="D32" s="104"/>
      <c r="E32" s="74" t="s">
        <v>70</v>
      </c>
      <c r="F32" s="75"/>
      <c r="G32" s="75"/>
      <c r="H32" s="10"/>
      <c r="I32" s="6"/>
      <c r="J32" s="7"/>
      <c r="K32" s="7"/>
      <c r="L32" s="6"/>
      <c r="M32" s="11"/>
      <c r="N32" s="10"/>
      <c r="O32" s="6"/>
      <c r="P32" s="7"/>
      <c r="Q32" s="7"/>
      <c r="R32" s="6"/>
      <c r="S32" s="11"/>
      <c r="T32" s="10">
        <v>1</v>
      </c>
      <c r="U32" s="6"/>
      <c r="V32" s="6"/>
      <c r="W32" s="6"/>
      <c r="X32" s="6"/>
      <c r="Y32" s="6"/>
      <c r="Z32" s="12"/>
      <c r="AA32" s="6"/>
      <c r="AB32" s="7">
        <v>1</v>
      </c>
      <c r="AC32" s="7"/>
      <c r="AD32" s="7"/>
      <c r="AE32" s="13"/>
      <c r="AF32" s="9">
        <f>H32+J32+L32+N32+P32+R32+T32+V32+X32+Z32+AB32+AD32</f>
        <v>2</v>
      </c>
      <c r="AG32" s="9">
        <f>I32+K32+M32+O32+Q32+S32+U32+W32+Y32+AA32+AC32+AE32</f>
        <v>0</v>
      </c>
      <c r="AH32" s="22">
        <f>AG32/AF32*100</f>
        <v>0</v>
      </c>
      <c r="AI32" s="2"/>
      <c r="AJ32" s="2"/>
    </row>
    <row r="33" spans="2:36" ht="24.75" customHeight="1" x14ac:dyDescent="0.2">
      <c r="B33" s="102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42">
        <f>SUM(AF32)</f>
        <v>2</v>
      </c>
      <c r="AG33" s="42">
        <f>SUM(AG32)</f>
        <v>0</v>
      </c>
      <c r="AH33" s="43">
        <f>+AG33/AF33</f>
        <v>0</v>
      </c>
      <c r="AI33" s="2"/>
      <c r="AJ33" s="2"/>
    </row>
    <row r="34" spans="2:36" ht="24.75" customHeight="1" x14ac:dyDescent="0.2">
      <c r="B34" s="148" t="s">
        <v>44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2"/>
      <c r="AJ34" s="2"/>
    </row>
    <row r="35" spans="2:36" ht="24.75" customHeight="1" x14ac:dyDescent="0.2">
      <c r="B35" s="27"/>
      <c r="C35" s="27"/>
      <c r="D35" s="27"/>
      <c r="E35" s="27"/>
      <c r="F35" s="27"/>
      <c r="G35" s="27"/>
      <c r="H35" s="63" t="s">
        <v>73</v>
      </c>
      <c r="I35" s="63"/>
      <c r="J35" s="63" t="s">
        <v>74</v>
      </c>
      <c r="K35" s="63"/>
      <c r="L35" s="63" t="s">
        <v>75</v>
      </c>
      <c r="M35" s="63"/>
      <c r="N35" s="63" t="s">
        <v>2</v>
      </c>
      <c r="O35" s="63"/>
      <c r="P35" s="63" t="s">
        <v>3</v>
      </c>
      <c r="Q35" s="63"/>
      <c r="R35" s="63" t="s">
        <v>4</v>
      </c>
      <c r="S35" s="63"/>
      <c r="T35" s="63" t="s">
        <v>5</v>
      </c>
      <c r="U35" s="63"/>
      <c r="V35" s="63" t="s">
        <v>42</v>
      </c>
      <c r="W35" s="63"/>
      <c r="X35" s="63" t="s">
        <v>43</v>
      </c>
      <c r="Y35" s="63"/>
      <c r="Z35" s="63" t="s">
        <v>6</v>
      </c>
      <c r="AA35" s="63"/>
      <c r="AB35" s="63" t="s">
        <v>7</v>
      </c>
      <c r="AC35" s="63"/>
      <c r="AD35" s="63" t="s">
        <v>8</v>
      </c>
      <c r="AE35" s="63"/>
      <c r="AF35" s="27"/>
      <c r="AG35" s="27"/>
      <c r="AH35" s="27"/>
      <c r="AI35" s="2"/>
      <c r="AJ35" s="2"/>
    </row>
    <row r="36" spans="2:36" ht="12.75" customHeight="1" x14ac:dyDescent="0.2">
      <c r="B36" s="142" t="s">
        <v>13</v>
      </c>
      <c r="C36" s="142"/>
      <c r="D36" s="142"/>
      <c r="E36" s="142"/>
      <c r="F36" s="142"/>
      <c r="G36" s="142"/>
      <c r="H36" s="64">
        <f>H20+H22+H23+H24+H25+29+H27+H29+H30+H32</f>
        <v>35</v>
      </c>
      <c r="I36" s="64"/>
      <c r="J36" s="64">
        <f>J20+J22+J23+J24+J25+J27+J29+J30+J32</f>
        <v>3</v>
      </c>
      <c r="K36" s="64"/>
      <c r="L36" s="64">
        <f>L20+L22+L23+L24+L25+L26+L27+L29+L30+L32</f>
        <v>4</v>
      </c>
      <c r="M36" s="64"/>
      <c r="N36" s="64">
        <f>N20+N22+N23+N24+N25+N26+N27+N29+N30+N32</f>
        <v>3</v>
      </c>
      <c r="O36" s="64"/>
      <c r="P36" s="64">
        <f>P20+P22+P23+P24+P25+P26+P27+P29+P30+P32</f>
        <v>4</v>
      </c>
      <c r="Q36" s="64"/>
      <c r="R36" s="64">
        <f>R20+R22+R23+R24+R25+R26+R27+R29+R30+R32</f>
        <v>3</v>
      </c>
      <c r="S36" s="64"/>
      <c r="T36" s="64">
        <f>T20+T22+T23+T24+T25+T26+T27+T29+T30+T32</f>
        <v>5</v>
      </c>
      <c r="U36" s="64"/>
      <c r="V36" s="64">
        <f>V20+V22+V23+V24+V25+V26+V27+V29+V30+V32</f>
        <v>4</v>
      </c>
      <c r="W36" s="64"/>
      <c r="X36" s="64">
        <f>X20+X22+X23+X24+X25+X26+X27+X29+X30+X32</f>
        <v>4</v>
      </c>
      <c r="Y36" s="64"/>
      <c r="Z36" s="64">
        <f>Z20+Z22+Z23+Z24+Z25+Z26+Z27+Z29+Z30+Z32</f>
        <v>4</v>
      </c>
      <c r="AA36" s="64"/>
      <c r="AB36" s="64">
        <f>AB20+AB22+AB23+AB24+AB25+AB26+AB27+AB29+AB30+AB32</f>
        <v>5</v>
      </c>
      <c r="AC36" s="64"/>
      <c r="AD36" s="64">
        <f>AD20+AD22+AD23+AD24+AD25+AD26+AD27+AD29+AD30+AD32</f>
        <v>2</v>
      </c>
      <c r="AE36" s="64"/>
      <c r="AF36" s="137">
        <f>SUM(N36:AE36)</f>
        <v>34</v>
      </c>
      <c r="AG36" s="138"/>
      <c r="AH36" s="55">
        <f>AF37/AF36</f>
        <v>5.8823529411764705E-2</v>
      </c>
      <c r="AI36" s="2"/>
      <c r="AJ36" s="2"/>
    </row>
    <row r="37" spans="2:36" ht="12.75" customHeight="1" x14ac:dyDescent="0.2">
      <c r="B37" s="143" t="s">
        <v>14</v>
      </c>
      <c r="C37" s="144"/>
      <c r="D37" s="144"/>
      <c r="E37" s="144"/>
      <c r="F37" s="144"/>
      <c r="G37" s="145"/>
      <c r="H37" s="64">
        <f>I20+I22+I23+I24+I25+I26+I27+I29+I30+I32</f>
        <v>5</v>
      </c>
      <c r="I37" s="64"/>
      <c r="J37" s="64">
        <f>K20+K22+K23+K24+K25+K26+K27+K29+K30+K32</f>
        <v>3</v>
      </c>
      <c r="K37" s="64"/>
      <c r="L37" s="64">
        <f>M20+M22+M23+M24+M25+M26+M27+M29+M30+M32</f>
        <v>4</v>
      </c>
      <c r="M37" s="64"/>
      <c r="N37" s="64">
        <f>O20+O22+O23+O24+O25+O26+O27+O29+O30+O32</f>
        <v>2</v>
      </c>
      <c r="O37" s="64"/>
      <c r="P37" s="64">
        <f>Q20+Q22+Q23+Q24+Q25+Q26+Q27+Q29+Q30+Q32</f>
        <v>0</v>
      </c>
      <c r="Q37" s="64"/>
      <c r="R37" s="64">
        <f>S20+S22+S23+S24+S25+S26+S27+S29+S30+S32</f>
        <v>0</v>
      </c>
      <c r="S37" s="64"/>
      <c r="T37" s="64">
        <f>U20+U22+U23+U24+U25+U26+U27+U29+U30+U32</f>
        <v>0</v>
      </c>
      <c r="U37" s="64"/>
      <c r="V37" s="64">
        <f>W20+W22+W23+W24+W25+W26+W27+W29+W30+W32</f>
        <v>0</v>
      </c>
      <c r="W37" s="64"/>
      <c r="X37" s="64">
        <f>Y20+Y22+Y23+Y24+Y25+Y26+Y27+Y29+Y30+Y32</f>
        <v>0</v>
      </c>
      <c r="Y37" s="64"/>
      <c r="Z37" s="64">
        <f>AA20+AA22+AA23+AA24+AA25+AA26+AA27+AA29+AA30+AA32</f>
        <v>0</v>
      </c>
      <c r="AA37" s="64"/>
      <c r="AB37" s="64">
        <f>AC20+AC22+AC23+AC24+AC25+AC26+AC27+AC29+AC30+AC32</f>
        <v>0</v>
      </c>
      <c r="AC37" s="64"/>
      <c r="AD37" s="64">
        <f>AE20+AE22+AE23+AE24+AE25+AE26+AE27+AE29+AE30+AE32</f>
        <v>0</v>
      </c>
      <c r="AE37" s="64"/>
      <c r="AF37" s="69">
        <f>SUM(N37:AE37)</f>
        <v>2</v>
      </c>
      <c r="AG37" s="70"/>
      <c r="AH37" s="56"/>
      <c r="AI37" s="2"/>
      <c r="AJ37" s="2"/>
    </row>
    <row r="38" spans="2:36" ht="12.75" customHeight="1" x14ac:dyDescent="0.2">
      <c r="B38" s="146" t="s">
        <v>15</v>
      </c>
      <c r="C38" s="146"/>
      <c r="D38" s="146"/>
      <c r="E38" s="146"/>
      <c r="F38" s="146"/>
      <c r="G38" s="146"/>
      <c r="H38" s="99">
        <f>H37/H36</f>
        <v>0.14285714285714285</v>
      </c>
      <c r="I38" s="100"/>
      <c r="J38" s="99">
        <f>J37/J36</f>
        <v>1</v>
      </c>
      <c r="K38" s="100"/>
      <c r="L38" s="99">
        <f>L37/L36</f>
        <v>1</v>
      </c>
      <c r="M38" s="100"/>
      <c r="N38" s="99">
        <f>N37/N36</f>
        <v>0.66666666666666663</v>
      </c>
      <c r="O38" s="100"/>
      <c r="P38" s="99">
        <f>P37/P36</f>
        <v>0</v>
      </c>
      <c r="Q38" s="100"/>
      <c r="R38" s="99">
        <f>R37/R36</f>
        <v>0</v>
      </c>
      <c r="S38" s="100"/>
      <c r="T38" s="99">
        <f>T37/T36</f>
        <v>0</v>
      </c>
      <c r="U38" s="100"/>
      <c r="V38" s="99">
        <f>V37/V36</f>
        <v>0</v>
      </c>
      <c r="W38" s="100"/>
      <c r="X38" s="99">
        <f>X37/X36</f>
        <v>0</v>
      </c>
      <c r="Y38" s="100"/>
      <c r="Z38" s="99">
        <f>Z37/Z36</f>
        <v>0</v>
      </c>
      <c r="AA38" s="100"/>
      <c r="AB38" s="99">
        <f>AB37/AB36</f>
        <v>0</v>
      </c>
      <c r="AC38" s="100"/>
      <c r="AD38" s="99">
        <f>AD37/AD36</f>
        <v>0</v>
      </c>
      <c r="AE38" s="100"/>
      <c r="AF38" s="116"/>
      <c r="AG38" s="116"/>
      <c r="AH38" s="116"/>
      <c r="AI38" s="2"/>
      <c r="AJ38" s="2"/>
    </row>
    <row r="39" spans="2:36" ht="12.75" customHeight="1" x14ac:dyDescent="0.2">
      <c r="B39" s="146" t="s">
        <v>29</v>
      </c>
      <c r="C39" s="146"/>
      <c r="D39" s="146"/>
      <c r="E39" s="146"/>
      <c r="F39" s="146"/>
      <c r="G39" s="146"/>
      <c r="H39" s="121">
        <f>+SUM(H37:M37)/SUM(H36:M36)</f>
        <v>0.2857142857142857</v>
      </c>
      <c r="I39" s="121"/>
      <c r="J39" s="121"/>
      <c r="K39" s="121"/>
      <c r="L39" s="121"/>
      <c r="M39" s="121"/>
      <c r="N39" s="121">
        <f>+SUM(N37:S37)/SUM(N36:S36)</f>
        <v>0.2</v>
      </c>
      <c r="O39" s="121"/>
      <c r="P39" s="121"/>
      <c r="Q39" s="121"/>
      <c r="R39" s="121"/>
      <c r="S39" s="121"/>
      <c r="T39" s="121">
        <f>+SUM(T37:Y37)/SUM(T36:Y36)</f>
        <v>0</v>
      </c>
      <c r="U39" s="121"/>
      <c r="V39" s="121"/>
      <c r="W39" s="121"/>
      <c r="X39" s="121"/>
      <c r="Y39" s="121"/>
      <c r="Z39" s="121">
        <f>+SUM(Z37:AE37)/SUM(Z36:AE36)</f>
        <v>0</v>
      </c>
      <c r="AA39" s="121"/>
      <c r="AB39" s="121"/>
      <c r="AC39" s="121"/>
      <c r="AD39" s="121"/>
      <c r="AE39" s="121"/>
      <c r="AF39" s="117"/>
      <c r="AG39" s="117"/>
      <c r="AH39" s="117"/>
      <c r="AI39" s="2"/>
      <c r="AJ39" s="2"/>
    </row>
    <row r="40" spans="2:36" ht="12.75" customHeight="1" x14ac:dyDescent="0.2">
      <c r="B40" s="141" t="s">
        <v>16</v>
      </c>
      <c r="C40" s="141"/>
      <c r="D40" s="141"/>
      <c r="E40" s="141"/>
      <c r="F40" s="141"/>
      <c r="G40" s="141"/>
      <c r="H40" s="101">
        <f>H36</f>
        <v>35</v>
      </c>
      <c r="I40" s="101"/>
      <c r="J40" s="101">
        <f>H40+J36</f>
        <v>38</v>
      </c>
      <c r="K40" s="101"/>
      <c r="L40" s="101">
        <f>J40+L36</f>
        <v>42</v>
      </c>
      <c r="M40" s="101"/>
      <c r="N40" s="101">
        <f>L40+N36</f>
        <v>45</v>
      </c>
      <c r="O40" s="101"/>
      <c r="P40" s="101">
        <f>N40+P36</f>
        <v>49</v>
      </c>
      <c r="Q40" s="101"/>
      <c r="R40" s="101">
        <f>P40+R36</f>
        <v>52</v>
      </c>
      <c r="S40" s="101"/>
      <c r="T40" s="101">
        <f>R40+T36</f>
        <v>57</v>
      </c>
      <c r="U40" s="101"/>
      <c r="V40" s="101">
        <f>T40+V36</f>
        <v>61</v>
      </c>
      <c r="W40" s="101"/>
      <c r="X40" s="101">
        <f>V40+X36</f>
        <v>65</v>
      </c>
      <c r="Y40" s="101"/>
      <c r="Z40" s="101">
        <f>X40+Z36</f>
        <v>69</v>
      </c>
      <c r="AA40" s="101"/>
      <c r="AB40" s="101">
        <f>Z40+AB36</f>
        <v>74</v>
      </c>
      <c r="AC40" s="101"/>
      <c r="AD40" s="101">
        <f>AB40+AD36</f>
        <v>76</v>
      </c>
      <c r="AE40" s="101"/>
      <c r="AF40" s="117"/>
      <c r="AG40" s="117"/>
      <c r="AH40" s="117"/>
      <c r="AI40" s="2"/>
      <c r="AJ40" s="2"/>
    </row>
    <row r="41" spans="2:36" ht="12.75" customHeight="1" x14ac:dyDescent="0.2">
      <c r="B41" s="141" t="s">
        <v>17</v>
      </c>
      <c r="C41" s="141"/>
      <c r="D41" s="141"/>
      <c r="E41" s="141"/>
      <c r="F41" s="141"/>
      <c r="G41" s="141"/>
      <c r="H41" s="122">
        <f>H37</f>
        <v>5</v>
      </c>
      <c r="I41" s="122"/>
      <c r="J41" s="122">
        <f>H41+J37</f>
        <v>8</v>
      </c>
      <c r="K41" s="122"/>
      <c r="L41" s="122">
        <f>J41+L37</f>
        <v>12</v>
      </c>
      <c r="M41" s="122"/>
      <c r="N41" s="122">
        <f>L41+N37</f>
        <v>14</v>
      </c>
      <c r="O41" s="122"/>
      <c r="P41" s="122">
        <f>N41+P37</f>
        <v>14</v>
      </c>
      <c r="Q41" s="122"/>
      <c r="R41" s="122">
        <f>P41+R37</f>
        <v>14</v>
      </c>
      <c r="S41" s="122"/>
      <c r="T41" s="122">
        <f>R41+T37</f>
        <v>14</v>
      </c>
      <c r="U41" s="122"/>
      <c r="V41" s="122">
        <f>T41+V37</f>
        <v>14</v>
      </c>
      <c r="W41" s="122"/>
      <c r="X41" s="122">
        <f>V41+X37</f>
        <v>14</v>
      </c>
      <c r="Y41" s="122"/>
      <c r="Z41" s="122">
        <f>X41+Z37</f>
        <v>14</v>
      </c>
      <c r="AA41" s="122"/>
      <c r="AB41" s="122">
        <f>Z41+AB37</f>
        <v>14</v>
      </c>
      <c r="AC41" s="122"/>
      <c r="AD41" s="122">
        <f>AB41+AD37</f>
        <v>14</v>
      </c>
      <c r="AE41" s="122"/>
      <c r="AF41" s="117"/>
      <c r="AG41" s="117"/>
      <c r="AH41" s="117"/>
      <c r="AI41" s="2"/>
      <c r="AJ41" s="2"/>
    </row>
    <row r="42" spans="2:36" ht="12.75" customHeight="1" x14ac:dyDescent="0.2">
      <c r="B42" s="141" t="s">
        <v>18</v>
      </c>
      <c r="C42" s="141"/>
      <c r="D42" s="141"/>
      <c r="E42" s="141"/>
      <c r="F42" s="141"/>
      <c r="G42" s="141"/>
      <c r="H42" s="119">
        <f>+H41/H40</f>
        <v>0.14285714285714285</v>
      </c>
      <c r="I42" s="120"/>
      <c r="J42" s="119">
        <f>+J41/J40</f>
        <v>0.21052631578947367</v>
      </c>
      <c r="K42" s="120"/>
      <c r="L42" s="119">
        <f>+L41/L40</f>
        <v>0.2857142857142857</v>
      </c>
      <c r="M42" s="120"/>
      <c r="N42" s="119">
        <f>+N41/N40</f>
        <v>0.31111111111111112</v>
      </c>
      <c r="O42" s="120"/>
      <c r="P42" s="119">
        <f>+P41/P40</f>
        <v>0.2857142857142857</v>
      </c>
      <c r="Q42" s="120"/>
      <c r="R42" s="119">
        <f>+R41/R40</f>
        <v>0.26923076923076922</v>
      </c>
      <c r="S42" s="120"/>
      <c r="T42" s="119">
        <f>+T41/T40</f>
        <v>0.24561403508771928</v>
      </c>
      <c r="U42" s="120"/>
      <c r="V42" s="119">
        <f>+V41/V40</f>
        <v>0.22950819672131148</v>
      </c>
      <c r="W42" s="120"/>
      <c r="X42" s="119">
        <f>+X41/X40</f>
        <v>0.2153846153846154</v>
      </c>
      <c r="Y42" s="120"/>
      <c r="Z42" s="119">
        <f>+Z41/Z40</f>
        <v>0.20289855072463769</v>
      </c>
      <c r="AA42" s="120"/>
      <c r="AB42" s="119">
        <f>+AB41/AB40</f>
        <v>0.1891891891891892</v>
      </c>
      <c r="AC42" s="120"/>
      <c r="AD42" s="119">
        <f>+AD41/AD40</f>
        <v>0.18421052631578946</v>
      </c>
      <c r="AE42" s="120"/>
      <c r="AF42" s="118"/>
      <c r="AG42" s="118"/>
      <c r="AH42" s="118"/>
      <c r="AI42" s="2"/>
      <c r="AJ42" s="2"/>
    </row>
    <row r="43" spans="2:36" ht="10.5" customHeight="1" x14ac:dyDescent="0.2">
      <c r="B43" s="125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7"/>
      <c r="AI43" s="2"/>
      <c r="AJ43" s="2"/>
    </row>
    <row r="47" spans="2:36" x14ac:dyDescent="0.2">
      <c r="C47" s="1" t="s">
        <v>52</v>
      </c>
    </row>
  </sheetData>
  <sheetProtection formatCells="0" formatColumns="0"/>
  <mergeCells count="179">
    <mergeCell ref="L38:M38"/>
    <mergeCell ref="B34:AH34"/>
    <mergeCell ref="F1:AC4"/>
    <mergeCell ref="AG1:AH1"/>
    <mergeCell ref="AG2:AH3"/>
    <mergeCell ref="AG4:AH4"/>
    <mergeCell ref="AD1:AF1"/>
    <mergeCell ref="AD2:AF3"/>
    <mergeCell ref="AD4:AF4"/>
    <mergeCell ref="B42:G42"/>
    <mergeCell ref="B36:G36"/>
    <mergeCell ref="B37:G37"/>
    <mergeCell ref="B38:G38"/>
    <mergeCell ref="B39:G39"/>
    <mergeCell ref="B40:G40"/>
    <mergeCell ref="B41:G41"/>
    <mergeCell ref="H42:I42"/>
    <mergeCell ref="J42:K42"/>
    <mergeCell ref="L42:M42"/>
    <mergeCell ref="H39:M39"/>
    <mergeCell ref="H40:I40"/>
    <mergeCell ref="J40:K40"/>
    <mergeCell ref="L40:M40"/>
    <mergeCell ref="H41:I41"/>
    <mergeCell ref="J41:K41"/>
    <mergeCell ref="L41:M41"/>
    <mergeCell ref="AF36:AG36"/>
    <mergeCell ref="H37:I37"/>
    <mergeCell ref="J37:K37"/>
    <mergeCell ref="L37:M37"/>
    <mergeCell ref="AD35:AE35"/>
    <mergeCell ref="C28:AE28"/>
    <mergeCell ref="R35:S35"/>
    <mergeCell ref="T35:U35"/>
    <mergeCell ref="C26:D26"/>
    <mergeCell ref="B1:E4"/>
    <mergeCell ref="P42:Q42"/>
    <mergeCell ref="AD42:AE42"/>
    <mergeCell ref="N36:O36"/>
    <mergeCell ref="V41:W41"/>
    <mergeCell ref="P41:Q41"/>
    <mergeCell ref="R41:S41"/>
    <mergeCell ref="N41:O41"/>
    <mergeCell ref="T41:U41"/>
    <mergeCell ref="N39:S39"/>
    <mergeCell ref="AB41:AC41"/>
    <mergeCell ref="B22:B28"/>
    <mergeCell ref="B29:B31"/>
    <mergeCell ref="AD41:AE41"/>
    <mergeCell ref="AB37:AC37"/>
    <mergeCell ref="B43:AH43"/>
    <mergeCell ref="X41:Y41"/>
    <mergeCell ref="R42:S42"/>
    <mergeCell ref="T42:U42"/>
    <mergeCell ref="N42:O42"/>
    <mergeCell ref="H35:I35"/>
    <mergeCell ref="C23:D23"/>
    <mergeCell ref="C29:D29"/>
    <mergeCell ref="Z36:AA36"/>
    <mergeCell ref="Z39:AE39"/>
    <mergeCell ref="J18:K18"/>
    <mergeCell ref="AB36:AC36"/>
    <mergeCell ref="L18:M18"/>
    <mergeCell ref="J35:K35"/>
    <mergeCell ref="L35:M35"/>
    <mergeCell ref="T36:U36"/>
    <mergeCell ref="Z37:AA37"/>
    <mergeCell ref="T37:U37"/>
    <mergeCell ref="V38:W38"/>
    <mergeCell ref="V40:W40"/>
    <mergeCell ref="AD37:AE37"/>
    <mergeCell ref="F25:G25"/>
    <mergeCell ref="P40:Q40"/>
    <mergeCell ref="F26:G26"/>
    <mergeCell ref="H38:I38"/>
    <mergeCell ref="J38:K38"/>
    <mergeCell ref="AD38:AE38"/>
    <mergeCell ref="Z40:AA40"/>
    <mergeCell ref="AB40:AC40"/>
    <mergeCell ref="T39:Y39"/>
    <mergeCell ref="AD40:AE40"/>
    <mergeCell ref="Z41:AA41"/>
    <mergeCell ref="F23:G23"/>
    <mergeCell ref="AB18:AC18"/>
    <mergeCell ref="C20:D20"/>
    <mergeCell ref="H18:I18"/>
    <mergeCell ref="R40:S40"/>
    <mergeCell ref="AF38:AH42"/>
    <mergeCell ref="V42:W42"/>
    <mergeCell ref="X42:Y42"/>
    <mergeCell ref="Z42:AA42"/>
    <mergeCell ref="AB42:AC42"/>
    <mergeCell ref="B11:AH11"/>
    <mergeCell ref="AD18:AE18"/>
    <mergeCell ref="B12:AH12"/>
    <mergeCell ref="T18:U18"/>
    <mergeCell ref="Z17:AE17"/>
    <mergeCell ref="N17:S17"/>
    <mergeCell ref="H17:M17"/>
    <mergeCell ref="B17:D19"/>
    <mergeCell ref="P18:Q18"/>
    <mergeCell ref="Z18:AA18"/>
    <mergeCell ref="B32:B33"/>
    <mergeCell ref="C32:D32"/>
    <mergeCell ref="E32:G32"/>
    <mergeCell ref="C31:AE31"/>
    <mergeCell ref="C27:D27"/>
    <mergeCell ref="R18:S18"/>
    <mergeCell ref="N18:O18"/>
    <mergeCell ref="V18:W18"/>
    <mergeCell ref="C22:D22"/>
    <mergeCell ref="C25:D25"/>
    <mergeCell ref="P38:Q38"/>
    <mergeCell ref="N40:O40"/>
    <mergeCell ref="Z38:AA38"/>
    <mergeCell ref="AB38:AC38"/>
    <mergeCell ref="R38:S38"/>
    <mergeCell ref="T38:U38"/>
    <mergeCell ref="X38:Y38"/>
    <mergeCell ref="T40:U40"/>
    <mergeCell ref="X40:Y40"/>
    <mergeCell ref="N38:O38"/>
    <mergeCell ref="AD6:AH6"/>
    <mergeCell ref="AD7:AH7"/>
    <mergeCell ref="AD8:AH8"/>
    <mergeCell ref="B10:AH10"/>
    <mergeCell ref="X8:AC8"/>
    <mergeCell ref="P35:Q35"/>
    <mergeCell ref="F24:G24"/>
    <mergeCell ref="N35:O35"/>
    <mergeCell ref="B15:AH15"/>
    <mergeCell ref="F27:G27"/>
    <mergeCell ref="V37:W37"/>
    <mergeCell ref="X37:Y37"/>
    <mergeCell ref="C30:D30"/>
    <mergeCell ref="E30:G30"/>
    <mergeCell ref="R36:S36"/>
    <mergeCell ref="R37:S37"/>
    <mergeCell ref="H36:I36"/>
    <mergeCell ref="J36:K36"/>
    <mergeCell ref="L36:M36"/>
    <mergeCell ref="B6:D6"/>
    <mergeCell ref="E6:R6"/>
    <mergeCell ref="E7:R7"/>
    <mergeCell ref="S8:W8"/>
    <mergeCell ref="Z35:AA35"/>
    <mergeCell ref="B16:AH16"/>
    <mergeCell ref="C21:AE21"/>
    <mergeCell ref="C24:D24"/>
    <mergeCell ref="E8:R8"/>
    <mergeCell ref="E17:E19"/>
    <mergeCell ref="E29:G29"/>
    <mergeCell ref="V35:W35"/>
    <mergeCell ref="X35:Y35"/>
    <mergeCell ref="AD36:AE36"/>
    <mergeCell ref="V36:W36"/>
    <mergeCell ref="C33:AE33"/>
    <mergeCell ref="P36:Q36"/>
    <mergeCell ref="X36:Y36"/>
    <mergeCell ref="X6:AC6"/>
    <mergeCell ref="X7:AC7"/>
    <mergeCell ref="B14:AH14"/>
    <mergeCell ref="B20:B21"/>
    <mergeCell ref="P37:Q37"/>
    <mergeCell ref="T17:Y17"/>
    <mergeCell ref="AF17:AH18"/>
    <mergeCell ref="X18:Y18"/>
    <mergeCell ref="AF37:AG37"/>
    <mergeCell ref="S7:W7"/>
    <mergeCell ref="B7:D7"/>
    <mergeCell ref="B13:AH13"/>
    <mergeCell ref="F20:G20"/>
    <mergeCell ref="S6:W6"/>
    <mergeCell ref="B8:D8"/>
    <mergeCell ref="AH36:AH37"/>
    <mergeCell ref="F17:G19"/>
    <mergeCell ref="F22:G22"/>
    <mergeCell ref="AB35:AC35"/>
    <mergeCell ref="N37:O37"/>
  </mergeCells>
  <phoneticPr fontId="0" type="noConversion"/>
  <conditionalFormatting sqref="P19 N19 AD19 AF19 AB19 Z19 X19 V19 T19 R19">
    <cfRule type="cellIs" dxfId="59" priority="239" stopIfTrue="1" operator="equal">
      <formula>"""P"""</formula>
    </cfRule>
  </conditionalFormatting>
  <conditionalFormatting sqref="AA20:AE20 R20:Y20">
    <cfRule type="cellIs" dxfId="58" priority="241" stopIfTrue="1" operator="equal">
      <formula>"P"</formula>
    </cfRule>
    <cfRule type="cellIs" dxfId="57" priority="242" stopIfTrue="1" operator="equal">
      <formula>"E"</formula>
    </cfRule>
  </conditionalFormatting>
  <conditionalFormatting sqref="Z20">
    <cfRule type="cellIs" dxfId="56" priority="136" stopIfTrue="1" operator="equal">
      <formula>"P"</formula>
    </cfRule>
    <cfRule type="cellIs" dxfId="55" priority="137" stopIfTrue="1" operator="equal">
      <formula>"E"</formula>
    </cfRule>
  </conditionalFormatting>
  <conditionalFormatting sqref="Z22">
    <cfRule type="cellIs" dxfId="54" priority="52" stopIfTrue="1" operator="equal">
      <formula>"P"</formula>
    </cfRule>
    <cfRule type="cellIs" dxfId="53" priority="53" stopIfTrue="1" operator="equal">
      <formula>"E"</formula>
    </cfRule>
  </conditionalFormatting>
  <conditionalFormatting sqref="Z23">
    <cfRule type="cellIs" dxfId="52" priority="48" stopIfTrue="1" operator="equal">
      <formula>"P"</formula>
    </cfRule>
    <cfRule type="cellIs" dxfId="51" priority="49" stopIfTrue="1" operator="equal">
      <formula>"E"</formula>
    </cfRule>
  </conditionalFormatting>
  <conditionalFormatting sqref="AA22:AE22 N22:Y22">
    <cfRule type="cellIs" dxfId="50" priority="54" stopIfTrue="1" operator="equal">
      <formula>"P"</formula>
    </cfRule>
    <cfRule type="cellIs" dxfId="49" priority="55" stopIfTrue="1" operator="equal">
      <formula>"E"</formula>
    </cfRule>
  </conditionalFormatting>
  <conditionalFormatting sqref="AA23:AE23 N23:Y23">
    <cfRule type="cellIs" dxfId="48" priority="50" stopIfTrue="1" operator="equal">
      <formula>"P"</formula>
    </cfRule>
    <cfRule type="cellIs" dxfId="47" priority="51" stopIfTrue="1" operator="equal">
      <formula>"E"</formula>
    </cfRule>
  </conditionalFormatting>
  <conditionalFormatting sqref="AA24:AE24 N24:Y24">
    <cfRule type="cellIs" dxfId="46" priority="46" stopIfTrue="1" operator="equal">
      <formula>"P"</formula>
    </cfRule>
    <cfRule type="cellIs" dxfId="45" priority="47" stopIfTrue="1" operator="equal">
      <formula>"E"</formula>
    </cfRule>
  </conditionalFormatting>
  <conditionalFormatting sqref="Z24">
    <cfRule type="cellIs" dxfId="44" priority="44" stopIfTrue="1" operator="equal">
      <formula>"P"</formula>
    </cfRule>
    <cfRule type="cellIs" dxfId="43" priority="45" stopIfTrue="1" operator="equal">
      <formula>"E"</formula>
    </cfRule>
  </conditionalFormatting>
  <conditionalFormatting sqref="AA25:AE26 N25:Y26">
    <cfRule type="cellIs" dxfId="42" priority="42" stopIfTrue="1" operator="equal">
      <formula>"P"</formula>
    </cfRule>
    <cfRule type="cellIs" dxfId="41" priority="43" stopIfTrue="1" operator="equal">
      <formula>"E"</formula>
    </cfRule>
  </conditionalFormatting>
  <conditionalFormatting sqref="Z25:Z26">
    <cfRule type="cellIs" dxfId="40" priority="40" stopIfTrue="1" operator="equal">
      <formula>"P"</formula>
    </cfRule>
    <cfRule type="cellIs" dxfId="39" priority="41" stopIfTrue="1" operator="equal">
      <formula>"E"</formula>
    </cfRule>
  </conditionalFormatting>
  <conditionalFormatting sqref="AA27:AE27 N27:Y27">
    <cfRule type="cellIs" dxfId="38" priority="38" stopIfTrue="1" operator="equal">
      <formula>"P"</formula>
    </cfRule>
    <cfRule type="cellIs" dxfId="37" priority="39" stopIfTrue="1" operator="equal">
      <formula>"E"</formula>
    </cfRule>
  </conditionalFormatting>
  <conditionalFormatting sqref="Z27">
    <cfRule type="cellIs" dxfId="36" priority="36" stopIfTrue="1" operator="equal">
      <formula>"P"</formula>
    </cfRule>
    <cfRule type="cellIs" dxfId="35" priority="37" stopIfTrue="1" operator="equal">
      <formula>"E"</formula>
    </cfRule>
  </conditionalFormatting>
  <conditionalFormatting sqref="AA29:AE29 N29:Y29">
    <cfRule type="cellIs" dxfId="34" priority="34" stopIfTrue="1" operator="equal">
      <formula>"P"</formula>
    </cfRule>
    <cfRule type="cellIs" dxfId="33" priority="35" stopIfTrue="1" operator="equal">
      <formula>"E"</formula>
    </cfRule>
  </conditionalFormatting>
  <conditionalFormatting sqref="Z29">
    <cfRule type="cellIs" dxfId="32" priority="32" stopIfTrue="1" operator="equal">
      <formula>"P"</formula>
    </cfRule>
    <cfRule type="cellIs" dxfId="31" priority="33" stopIfTrue="1" operator="equal">
      <formula>"E"</formula>
    </cfRule>
  </conditionalFormatting>
  <conditionalFormatting sqref="AA30:AE30 N30:Y30">
    <cfRule type="cellIs" dxfId="30" priority="30" stopIfTrue="1" operator="equal">
      <formula>"P"</formula>
    </cfRule>
    <cfRule type="cellIs" dxfId="29" priority="31" stopIfTrue="1" operator="equal">
      <formula>"E"</formula>
    </cfRule>
  </conditionalFormatting>
  <conditionalFormatting sqref="Z30">
    <cfRule type="cellIs" dxfId="28" priority="28" stopIfTrue="1" operator="equal">
      <formula>"P"</formula>
    </cfRule>
    <cfRule type="cellIs" dxfId="27" priority="29" stopIfTrue="1" operator="equal">
      <formula>"E"</formula>
    </cfRule>
  </conditionalFormatting>
  <conditionalFormatting sqref="AA32:AE32 N32:Y32">
    <cfRule type="cellIs" dxfId="26" priority="26" stopIfTrue="1" operator="equal">
      <formula>"P"</formula>
    </cfRule>
    <cfRule type="cellIs" dxfId="25" priority="27" stopIfTrue="1" operator="equal">
      <formula>"E"</formula>
    </cfRule>
  </conditionalFormatting>
  <conditionalFormatting sqref="Z32">
    <cfRule type="cellIs" dxfId="24" priority="24" stopIfTrue="1" operator="equal">
      <formula>"P"</formula>
    </cfRule>
    <cfRule type="cellIs" dxfId="23" priority="25" stopIfTrue="1" operator="equal">
      <formula>"E"</formula>
    </cfRule>
  </conditionalFormatting>
  <conditionalFormatting sqref="J19 H19 L19">
    <cfRule type="cellIs" dxfId="22" priority="23" stopIfTrue="1" operator="equal">
      <formula>"""P"""</formula>
    </cfRule>
  </conditionalFormatting>
  <conditionalFormatting sqref="H20:M20">
    <cfRule type="cellIs" dxfId="21" priority="21" stopIfTrue="1" operator="equal">
      <formula>"P"</formula>
    </cfRule>
    <cfRule type="cellIs" dxfId="20" priority="22" stopIfTrue="1" operator="equal">
      <formula>"E"</formula>
    </cfRule>
  </conditionalFormatting>
  <conditionalFormatting sqref="H22:M22">
    <cfRule type="cellIs" dxfId="19" priority="19" stopIfTrue="1" operator="equal">
      <formula>"P"</formula>
    </cfRule>
    <cfRule type="cellIs" dxfId="18" priority="20" stopIfTrue="1" operator="equal">
      <formula>"E"</formula>
    </cfRule>
  </conditionalFormatting>
  <conditionalFormatting sqref="H23:M23">
    <cfRule type="cellIs" dxfId="17" priority="17" stopIfTrue="1" operator="equal">
      <formula>"P"</formula>
    </cfRule>
    <cfRule type="cellIs" dxfId="16" priority="18" stopIfTrue="1" operator="equal">
      <formula>"E"</formula>
    </cfRule>
  </conditionalFormatting>
  <conditionalFormatting sqref="H24:M24">
    <cfRule type="cellIs" dxfId="15" priority="15" stopIfTrue="1" operator="equal">
      <formula>"P"</formula>
    </cfRule>
    <cfRule type="cellIs" dxfId="14" priority="16" stopIfTrue="1" operator="equal">
      <formula>"E"</formula>
    </cfRule>
  </conditionalFormatting>
  <conditionalFormatting sqref="H25:M26">
    <cfRule type="cellIs" dxfId="13" priority="13" stopIfTrue="1" operator="equal">
      <formula>"P"</formula>
    </cfRule>
    <cfRule type="cellIs" dxfId="12" priority="14" stopIfTrue="1" operator="equal">
      <formula>"E"</formula>
    </cfRule>
  </conditionalFormatting>
  <conditionalFormatting sqref="H27:M27">
    <cfRule type="cellIs" dxfId="11" priority="11" stopIfTrue="1" operator="equal">
      <formula>"P"</formula>
    </cfRule>
    <cfRule type="cellIs" dxfId="10" priority="12" stopIfTrue="1" operator="equal">
      <formula>"E"</formula>
    </cfRule>
  </conditionalFormatting>
  <conditionalFormatting sqref="H29:M29">
    <cfRule type="cellIs" dxfId="9" priority="9" stopIfTrue="1" operator="equal">
      <formula>"P"</formula>
    </cfRule>
    <cfRule type="cellIs" dxfId="8" priority="10" stopIfTrue="1" operator="equal">
      <formula>"E"</formula>
    </cfRule>
  </conditionalFormatting>
  <conditionalFormatting sqref="H30:M30">
    <cfRule type="cellIs" dxfId="7" priority="7" stopIfTrue="1" operator="equal">
      <formula>"P"</formula>
    </cfRule>
    <cfRule type="cellIs" dxfId="6" priority="8" stopIfTrue="1" operator="equal">
      <formula>"E"</formula>
    </cfRule>
  </conditionalFormatting>
  <conditionalFormatting sqref="H32:M32">
    <cfRule type="cellIs" dxfId="5" priority="5" stopIfTrue="1" operator="equal">
      <formula>"P"</formula>
    </cfRule>
    <cfRule type="cellIs" dxfId="4" priority="6" stopIfTrue="1" operator="equal">
      <formula>"E"</formula>
    </cfRule>
  </conditionalFormatting>
  <conditionalFormatting sqref="N20:O20">
    <cfRule type="cellIs" dxfId="3" priority="3" stopIfTrue="1" operator="equal">
      <formula>"P"</formula>
    </cfRule>
    <cfRule type="cellIs" dxfId="2" priority="4" stopIfTrue="1" operator="equal">
      <formula>"E"</formula>
    </cfRule>
  </conditionalFormatting>
  <conditionalFormatting sqref="P20:Q20">
    <cfRule type="cellIs" dxfId="1" priority="1" stopIfTrue="1" operator="equal">
      <formula>"P"</formula>
    </cfRule>
    <cfRule type="cellIs" dxfId="0" priority="2" stopIfTrue="1" operator="equal">
      <formula>"E"</formula>
    </cfRule>
  </conditionalFormatting>
  <dataValidations xWindow="210" yWindow="356" count="1">
    <dataValidation allowBlank="1" showInputMessage="1" showErrorMessage="1" prompt="Ingresar el Nombre de la categoría de las actividades" sqref="C29:C30 C22:C27"/>
  </dataValidations>
  <printOptions horizontalCentered="1" verticalCentered="1"/>
  <pageMargins left="0.19685039370078741" right="0.19685039370078741" top="0.19685039370078741" bottom="0.19685039370078741" header="0" footer="0"/>
  <pageSetup scale="45" orientation="portrait" horizontalDpi="300" verticalDpi="1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J95"/>
  <sheetViews>
    <sheetView zoomScale="80" zoomScaleNormal="80" zoomScaleSheetLayoutView="85" workbookViewId="0">
      <selection activeCell="U10" sqref="U10"/>
    </sheetView>
  </sheetViews>
  <sheetFormatPr baseColWidth="10" defaultRowHeight="12.75" x14ac:dyDescent="0.2"/>
  <cols>
    <col min="1" max="15" width="2.7109375" customWidth="1"/>
    <col min="16" max="16" width="6.140625" customWidth="1"/>
    <col min="17" max="17" width="4.7109375" style="18" customWidth="1"/>
    <col min="18" max="18" width="4.28515625" customWidth="1"/>
    <col min="19" max="36" width="2.7109375" customWidth="1"/>
    <col min="37" max="59" width="2.7109375" style="18" customWidth="1"/>
    <col min="60" max="61" width="2.7109375" style="17" customWidth="1"/>
    <col min="62" max="62" width="2.7109375" style="18" customWidth="1"/>
    <col min="63" max="118" width="2.7109375" customWidth="1"/>
  </cols>
  <sheetData>
    <row r="1" spans="1:62" ht="12.75" customHeight="1" x14ac:dyDescent="0.2">
      <c r="A1" s="192" t="s">
        <v>35</v>
      </c>
      <c r="B1" s="192"/>
      <c r="C1" s="192"/>
      <c r="D1" s="192"/>
      <c r="E1" s="192"/>
      <c r="F1" s="192"/>
      <c r="G1" s="192"/>
      <c r="H1" s="192" t="s">
        <v>36</v>
      </c>
      <c r="I1" s="192"/>
      <c r="J1" s="192"/>
      <c r="K1" s="192"/>
      <c r="L1" s="192"/>
      <c r="M1" s="192" t="s">
        <v>37</v>
      </c>
      <c r="N1" s="192"/>
      <c r="O1" s="192"/>
      <c r="P1" s="152" t="s">
        <v>83</v>
      </c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4"/>
      <c r="BH1" s="16"/>
      <c r="BI1" s="16"/>
    </row>
    <row r="2" spans="1:62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3" t="s">
        <v>38</v>
      </c>
      <c r="Q2" s="193"/>
      <c r="R2" s="193"/>
      <c r="S2" s="149" t="s">
        <v>39</v>
      </c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1"/>
      <c r="AL2" s="149" t="s">
        <v>61</v>
      </c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1"/>
      <c r="BE2" s="195" t="s">
        <v>40</v>
      </c>
      <c r="BF2" s="195"/>
      <c r="BG2" s="195"/>
      <c r="BH2" s="16"/>
      <c r="BI2" s="16"/>
    </row>
    <row r="3" spans="1:62" s="26" customFormat="1" ht="64.5" customHeight="1" x14ac:dyDescent="0.2">
      <c r="A3" s="196" t="s">
        <v>34</v>
      </c>
      <c r="B3" s="197" t="s">
        <v>53</v>
      </c>
      <c r="C3" s="197"/>
      <c r="D3" s="197"/>
      <c r="E3" s="197"/>
      <c r="F3" s="197"/>
      <c r="G3" s="197"/>
      <c r="H3" s="197" t="s">
        <v>49</v>
      </c>
      <c r="I3" s="197"/>
      <c r="J3" s="197"/>
      <c r="K3" s="197"/>
      <c r="L3" s="197"/>
      <c r="M3" s="198">
        <v>0.9</v>
      </c>
      <c r="N3" s="198"/>
      <c r="O3" s="198"/>
      <c r="P3" s="33"/>
      <c r="Q3" s="167" t="e">
        <f>+P3/P4</f>
        <v>#DIV/0!</v>
      </c>
      <c r="R3" s="167"/>
      <c r="S3" s="169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1"/>
      <c r="AL3" s="161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6"/>
      <c r="BE3" s="194"/>
      <c r="BF3" s="194"/>
      <c r="BG3" s="194"/>
      <c r="BH3" s="24"/>
      <c r="BI3" s="24"/>
      <c r="BJ3" s="25"/>
    </row>
    <row r="4" spans="1:62" s="26" customFormat="1" ht="63" customHeight="1" x14ac:dyDescent="0.2">
      <c r="A4" s="196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8"/>
      <c r="N4" s="198"/>
      <c r="O4" s="198"/>
      <c r="P4" s="33"/>
      <c r="Q4" s="167"/>
      <c r="R4" s="167"/>
      <c r="S4" s="172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4"/>
      <c r="AL4" s="177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9"/>
      <c r="BE4" s="194"/>
      <c r="BF4" s="194"/>
      <c r="BG4" s="194"/>
      <c r="BH4" s="24"/>
      <c r="BI4" s="24"/>
      <c r="BJ4" s="25"/>
    </row>
    <row r="5" spans="1:62" x14ac:dyDescent="0.2">
      <c r="S5" s="18"/>
      <c r="U5" s="18"/>
      <c r="W5" s="18"/>
      <c r="Y5" s="18"/>
      <c r="AA5" s="18"/>
      <c r="AC5" s="18"/>
      <c r="AE5" s="18"/>
      <c r="AG5" s="18"/>
      <c r="AL5"/>
      <c r="AN5"/>
      <c r="AP5"/>
      <c r="AR5"/>
      <c r="AT5"/>
      <c r="AV5"/>
      <c r="AX5"/>
      <c r="AZ5"/>
      <c r="BB5"/>
      <c r="BD5"/>
    </row>
    <row r="6" spans="1:62" ht="12.75" customHeight="1" x14ac:dyDescent="0.2">
      <c r="A6" s="192" t="s">
        <v>35</v>
      </c>
      <c r="B6" s="192"/>
      <c r="C6" s="192"/>
      <c r="D6" s="192"/>
      <c r="E6" s="192"/>
      <c r="F6" s="192"/>
      <c r="G6" s="192"/>
      <c r="H6" s="192" t="s">
        <v>36</v>
      </c>
      <c r="I6" s="192"/>
      <c r="J6" s="192"/>
      <c r="K6" s="192"/>
      <c r="L6" s="192"/>
      <c r="M6" s="192" t="s">
        <v>37</v>
      </c>
      <c r="N6" s="192"/>
      <c r="O6" s="192"/>
      <c r="P6" s="152" t="s">
        <v>84</v>
      </c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4"/>
      <c r="BH6" s="16"/>
      <c r="BI6" s="16"/>
    </row>
    <row r="7" spans="1:62" x14ac:dyDescent="0.2">
      <c r="A7" s="192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3" t="s">
        <v>38</v>
      </c>
      <c r="Q7" s="193"/>
      <c r="R7" s="193"/>
      <c r="S7" s="149" t="s">
        <v>39</v>
      </c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1"/>
      <c r="AL7" s="149" t="s">
        <v>61</v>
      </c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1"/>
      <c r="BE7" s="195" t="s">
        <v>40</v>
      </c>
      <c r="BF7" s="195"/>
      <c r="BG7" s="195"/>
      <c r="BH7" s="16"/>
      <c r="BI7" s="16"/>
    </row>
    <row r="8" spans="1:62" s="26" customFormat="1" ht="64.5" customHeight="1" x14ac:dyDescent="0.2">
      <c r="A8" s="196" t="s">
        <v>34</v>
      </c>
      <c r="B8" s="197" t="s">
        <v>53</v>
      </c>
      <c r="C8" s="197"/>
      <c r="D8" s="197"/>
      <c r="E8" s="197"/>
      <c r="F8" s="197"/>
      <c r="G8" s="197"/>
      <c r="H8" s="197" t="s">
        <v>49</v>
      </c>
      <c r="I8" s="197"/>
      <c r="J8" s="197"/>
      <c r="K8" s="197"/>
      <c r="L8" s="197"/>
      <c r="M8" s="198">
        <v>0.9</v>
      </c>
      <c r="N8" s="198"/>
      <c r="O8" s="198"/>
      <c r="P8" s="33"/>
      <c r="Q8" s="167" t="e">
        <f>+P8/P9</f>
        <v>#DIV/0!</v>
      </c>
      <c r="R8" s="167"/>
      <c r="S8" s="155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7"/>
      <c r="AL8" s="168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3"/>
      <c r="BE8" s="194"/>
      <c r="BF8" s="194"/>
      <c r="BG8" s="194"/>
      <c r="BH8" s="24"/>
      <c r="BI8" s="24"/>
      <c r="BJ8" s="25"/>
    </row>
    <row r="9" spans="1:62" s="26" customFormat="1" ht="63" customHeight="1" x14ac:dyDescent="0.2">
      <c r="A9" s="196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8"/>
      <c r="N9" s="198"/>
      <c r="O9" s="198"/>
      <c r="P9" s="33"/>
      <c r="Q9" s="167"/>
      <c r="R9" s="167"/>
      <c r="S9" s="158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60"/>
      <c r="AL9" s="164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6"/>
      <c r="BE9" s="194"/>
      <c r="BF9" s="194"/>
      <c r="BG9" s="194"/>
      <c r="BH9" s="24"/>
      <c r="BI9" s="24"/>
      <c r="BJ9" s="25"/>
    </row>
    <row r="10" spans="1:62" x14ac:dyDescent="0.2">
      <c r="S10" s="18"/>
      <c r="U10" s="18"/>
      <c r="W10" s="18"/>
      <c r="Y10" s="18"/>
      <c r="AA10" s="18"/>
      <c r="AC10" s="18"/>
      <c r="AE10" s="18"/>
      <c r="AG10" s="18"/>
      <c r="AL10"/>
      <c r="AN10"/>
      <c r="AP10"/>
      <c r="AR10"/>
      <c r="AT10"/>
      <c r="AV10"/>
      <c r="AX10"/>
      <c r="AZ10"/>
      <c r="BB10"/>
      <c r="BD10"/>
    </row>
    <row r="11" spans="1:62" s="15" customFormat="1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16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7"/>
    </row>
    <row r="12" spans="1:62" ht="28.5" customHeight="1" x14ac:dyDescent="0.2">
      <c r="A12" s="180" t="s">
        <v>56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2"/>
      <c r="AD12" s="180" t="s">
        <v>57</v>
      </c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2"/>
    </row>
    <row r="13" spans="1:62" ht="12.75" customHeight="1" x14ac:dyDescent="0.2">
      <c r="A13" s="183"/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5"/>
      <c r="AD13" s="183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5"/>
    </row>
    <row r="14" spans="1:62" ht="12.75" customHeight="1" x14ac:dyDescent="0.2">
      <c r="A14" s="186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8"/>
      <c r="AD14" s="186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8"/>
    </row>
    <row r="15" spans="1:62" ht="12.75" customHeight="1" x14ac:dyDescent="0.2">
      <c r="A15" s="186"/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8"/>
      <c r="AD15" s="186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8"/>
    </row>
    <row r="16" spans="1:62" x14ac:dyDescent="0.2">
      <c r="A16" s="186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8"/>
      <c r="AD16" s="186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8"/>
    </row>
    <row r="17" spans="1:58" x14ac:dyDescent="0.2">
      <c r="A17" s="186"/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8"/>
      <c r="AD17" s="186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8"/>
    </row>
    <row r="18" spans="1:58" x14ac:dyDescent="0.2">
      <c r="A18" s="186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8"/>
      <c r="AD18" s="186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8"/>
    </row>
    <row r="19" spans="1:58" x14ac:dyDescent="0.2">
      <c r="A19" s="186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8"/>
      <c r="AD19" s="186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8"/>
    </row>
    <row r="20" spans="1:58" x14ac:dyDescent="0.2">
      <c r="A20" s="186"/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8"/>
      <c r="AD20" s="186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8"/>
    </row>
    <row r="21" spans="1:58" x14ac:dyDescent="0.2">
      <c r="A21" s="186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8"/>
      <c r="AD21" s="186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8"/>
    </row>
    <row r="22" spans="1:58" x14ac:dyDescent="0.2">
      <c r="A22" s="186"/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8"/>
      <c r="AD22" s="186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8"/>
    </row>
    <row r="23" spans="1:58" x14ac:dyDescent="0.2">
      <c r="A23" s="186"/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8"/>
      <c r="AD23" s="186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8"/>
    </row>
    <row r="24" spans="1:58" x14ac:dyDescent="0.2">
      <c r="A24" s="186"/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8"/>
      <c r="AD24" s="186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8"/>
    </row>
    <row r="25" spans="1:58" x14ac:dyDescent="0.2">
      <c r="A25" s="186"/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8"/>
      <c r="AD25" s="186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8"/>
    </row>
    <row r="26" spans="1:58" x14ac:dyDescent="0.2">
      <c r="A26" s="186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8"/>
      <c r="AD26" s="186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8"/>
    </row>
    <row r="27" spans="1:58" x14ac:dyDescent="0.2">
      <c r="A27" s="186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8"/>
      <c r="AD27" s="186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8"/>
    </row>
    <row r="28" spans="1:58" x14ac:dyDescent="0.2">
      <c r="A28" s="186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8"/>
      <c r="AD28" s="186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8"/>
    </row>
    <row r="29" spans="1:58" x14ac:dyDescent="0.2">
      <c r="A29" s="186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8"/>
      <c r="AD29" s="186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8"/>
    </row>
    <row r="30" spans="1:58" x14ac:dyDescent="0.2">
      <c r="A30" s="186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8"/>
      <c r="AD30" s="186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8"/>
    </row>
    <row r="31" spans="1:58" x14ac:dyDescent="0.2">
      <c r="A31" s="186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8"/>
      <c r="AD31" s="186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8"/>
    </row>
    <row r="32" spans="1:58" x14ac:dyDescent="0.2">
      <c r="A32" s="189"/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1"/>
      <c r="AD32" s="189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1"/>
    </row>
    <row r="33" spans="1:62" s="15" customForma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16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7"/>
    </row>
    <row r="34" spans="1:62" s="15" customForma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16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7"/>
    </row>
    <row r="35" spans="1:62" ht="12.75" customHeight="1" x14ac:dyDescent="0.2">
      <c r="A35" s="192" t="s">
        <v>35</v>
      </c>
      <c r="B35" s="192"/>
      <c r="C35" s="192"/>
      <c r="D35" s="192"/>
      <c r="E35" s="192"/>
      <c r="F35" s="192"/>
      <c r="G35" s="192"/>
      <c r="H35" s="192" t="s">
        <v>36</v>
      </c>
      <c r="I35" s="192"/>
      <c r="J35" s="192"/>
      <c r="K35" s="192"/>
      <c r="L35" s="192"/>
      <c r="M35" s="192" t="s">
        <v>37</v>
      </c>
      <c r="N35" s="192"/>
      <c r="O35" s="192"/>
      <c r="P35" s="152" t="s">
        <v>83</v>
      </c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4"/>
      <c r="BH35" s="16"/>
      <c r="BI35" s="16"/>
    </row>
    <row r="36" spans="1:62" x14ac:dyDescent="0.2">
      <c r="A36" s="192"/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3" t="s">
        <v>38</v>
      </c>
      <c r="Q36" s="193"/>
      <c r="R36" s="193"/>
      <c r="S36" s="149" t="s">
        <v>39</v>
      </c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1"/>
      <c r="AL36" s="149" t="s">
        <v>61</v>
      </c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1"/>
      <c r="BE36" s="195" t="s">
        <v>40</v>
      </c>
      <c r="BF36" s="195"/>
      <c r="BG36" s="195"/>
      <c r="BH36" s="16"/>
      <c r="BI36" s="16"/>
    </row>
    <row r="37" spans="1:62" s="26" customFormat="1" ht="64.5" customHeight="1" x14ac:dyDescent="0.2">
      <c r="A37" s="196" t="s">
        <v>47</v>
      </c>
      <c r="B37" s="197" t="s">
        <v>50</v>
      </c>
      <c r="C37" s="197"/>
      <c r="D37" s="197"/>
      <c r="E37" s="197"/>
      <c r="F37" s="197"/>
      <c r="G37" s="197"/>
      <c r="H37" s="197" t="s">
        <v>52</v>
      </c>
      <c r="I37" s="197"/>
      <c r="J37" s="197"/>
      <c r="K37" s="197"/>
      <c r="L37" s="197"/>
      <c r="M37" s="198">
        <v>0.9</v>
      </c>
      <c r="N37" s="198"/>
      <c r="O37" s="198"/>
      <c r="P37" s="33"/>
      <c r="Q37" s="167" t="e">
        <f>+P37/P38</f>
        <v>#DIV/0!</v>
      </c>
      <c r="R37" s="167"/>
      <c r="S37" s="155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7"/>
      <c r="AL37" s="161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3"/>
      <c r="BE37" s="194"/>
      <c r="BF37" s="194"/>
      <c r="BG37" s="194"/>
      <c r="BH37" s="24"/>
      <c r="BI37" s="24"/>
      <c r="BJ37" s="25"/>
    </row>
    <row r="38" spans="1:62" s="26" customFormat="1" ht="63" customHeight="1" x14ac:dyDescent="0.2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8"/>
      <c r="N38" s="198"/>
      <c r="O38" s="198"/>
      <c r="P38" s="33"/>
      <c r="Q38" s="167"/>
      <c r="R38" s="167"/>
      <c r="S38" s="158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60"/>
      <c r="AL38" s="164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6"/>
      <c r="BE38" s="194"/>
      <c r="BF38" s="194"/>
      <c r="BG38" s="194"/>
      <c r="BH38" s="24"/>
      <c r="BI38" s="24"/>
      <c r="BJ38" s="25"/>
    </row>
    <row r="39" spans="1:62" x14ac:dyDescent="0.2">
      <c r="S39" s="18"/>
      <c r="U39" s="18"/>
      <c r="W39" s="18"/>
      <c r="Y39" s="18"/>
      <c r="AA39" s="18"/>
      <c r="AC39" s="18"/>
      <c r="AE39" s="18"/>
      <c r="AG39" s="18"/>
      <c r="AL39"/>
      <c r="AN39"/>
      <c r="AP39"/>
      <c r="AR39"/>
      <c r="AT39"/>
      <c r="AV39"/>
      <c r="AX39"/>
      <c r="AZ39"/>
      <c r="BB39"/>
      <c r="BD39"/>
    </row>
    <row r="40" spans="1:62" ht="12.75" customHeight="1" x14ac:dyDescent="0.2">
      <c r="A40" s="192" t="s">
        <v>35</v>
      </c>
      <c r="B40" s="192"/>
      <c r="C40" s="192"/>
      <c r="D40" s="192"/>
      <c r="E40" s="192"/>
      <c r="F40" s="192"/>
      <c r="G40" s="192"/>
      <c r="H40" s="192" t="s">
        <v>36</v>
      </c>
      <c r="I40" s="192"/>
      <c r="J40" s="192"/>
      <c r="K40" s="192"/>
      <c r="L40" s="192"/>
      <c r="M40" s="192" t="s">
        <v>37</v>
      </c>
      <c r="N40" s="192"/>
      <c r="O40" s="192"/>
      <c r="P40" s="152" t="s">
        <v>84</v>
      </c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4"/>
      <c r="BH40" s="16"/>
      <c r="BI40" s="16"/>
    </row>
    <row r="41" spans="1:62" x14ac:dyDescent="0.2">
      <c r="A41" s="192"/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3" t="s">
        <v>38</v>
      </c>
      <c r="Q41" s="193"/>
      <c r="R41" s="193"/>
      <c r="S41" s="149" t="s">
        <v>39</v>
      </c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1"/>
      <c r="AL41" s="149" t="s">
        <v>61</v>
      </c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1"/>
      <c r="BE41" s="195" t="s">
        <v>40</v>
      </c>
      <c r="BF41" s="195"/>
      <c r="BG41" s="195"/>
      <c r="BH41" s="16"/>
      <c r="BI41" s="16"/>
    </row>
    <row r="42" spans="1:62" s="26" customFormat="1" ht="64.5" customHeight="1" x14ac:dyDescent="0.2">
      <c r="A42" s="196" t="s">
        <v>47</v>
      </c>
      <c r="B42" s="197" t="s">
        <v>50</v>
      </c>
      <c r="C42" s="197"/>
      <c r="D42" s="197"/>
      <c r="E42" s="197"/>
      <c r="F42" s="197"/>
      <c r="G42" s="197"/>
      <c r="H42" s="197" t="s">
        <v>52</v>
      </c>
      <c r="I42" s="197"/>
      <c r="J42" s="197"/>
      <c r="K42" s="197"/>
      <c r="L42" s="197"/>
      <c r="M42" s="198">
        <v>1</v>
      </c>
      <c r="N42" s="198"/>
      <c r="O42" s="198"/>
      <c r="P42" s="33"/>
      <c r="Q42" s="167"/>
      <c r="R42" s="167"/>
      <c r="S42" s="155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7"/>
      <c r="AL42" s="168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3"/>
      <c r="BE42" s="194"/>
      <c r="BF42" s="194"/>
      <c r="BG42" s="194"/>
      <c r="BH42" s="24"/>
      <c r="BI42" s="24"/>
      <c r="BJ42" s="25"/>
    </row>
    <row r="43" spans="1:62" s="26" customFormat="1" ht="63" customHeight="1" x14ac:dyDescent="0.2">
      <c r="A43" s="196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8"/>
      <c r="N43" s="198"/>
      <c r="O43" s="198"/>
      <c r="P43" s="33"/>
      <c r="Q43" s="167"/>
      <c r="R43" s="167"/>
      <c r="S43" s="158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60"/>
      <c r="AL43" s="164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6"/>
      <c r="BE43" s="194"/>
      <c r="BF43" s="194"/>
      <c r="BG43" s="194"/>
      <c r="BH43" s="24"/>
      <c r="BI43" s="24"/>
      <c r="BJ43" s="25"/>
    </row>
    <row r="44" spans="1:62" s="15" customForma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16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7"/>
    </row>
    <row r="45" spans="1:62" s="15" customFormat="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16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7"/>
    </row>
    <row r="46" spans="1:62" x14ac:dyDescent="0.2">
      <c r="Q46" s="17"/>
    </row>
    <row r="47" spans="1:62" ht="28.5" customHeight="1" x14ac:dyDescent="0.2">
      <c r="A47" s="200" t="s">
        <v>51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D47" s="200" t="s">
        <v>51</v>
      </c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3"/>
      <c r="BH47" s="23"/>
      <c r="BI47" s="23"/>
    </row>
    <row r="48" spans="1:62" x14ac:dyDescent="0.2">
      <c r="A48" s="183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5"/>
      <c r="AD48" s="183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4"/>
      <c r="AT48" s="184"/>
      <c r="AU48" s="184"/>
      <c r="AV48" s="184"/>
      <c r="AW48" s="184"/>
      <c r="AX48" s="184"/>
      <c r="AY48" s="184"/>
      <c r="AZ48" s="184"/>
      <c r="BA48" s="184"/>
      <c r="BB48" s="184"/>
      <c r="BC48" s="184"/>
      <c r="BD48" s="184"/>
      <c r="BE48" s="184"/>
      <c r="BF48" s="185"/>
      <c r="BG48" s="16"/>
      <c r="BH48" s="16"/>
      <c r="BI48" s="16"/>
    </row>
    <row r="49" spans="1:61" x14ac:dyDescent="0.2">
      <c r="A49" s="186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8"/>
      <c r="AD49" s="186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8"/>
      <c r="BG49" s="16"/>
      <c r="BH49" s="16"/>
      <c r="BI49" s="16"/>
    </row>
    <row r="50" spans="1:61" x14ac:dyDescent="0.2">
      <c r="A50" s="186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8"/>
      <c r="AD50" s="186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8"/>
      <c r="BG50" s="16"/>
      <c r="BH50" s="16"/>
      <c r="BI50" s="16"/>
    </row>
    <row r="51" spans="1:61" x14ac:dyDescent="0.2">
      <c r="A51" s="186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8"/>
      <c r="AD51" s="186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8"/>
      <c r="BG51" s="16"/>
      <c r="BH51" s="16"/>
      <c r="BI51" s="16"/>
    </row>
    <row r="52" spans="1:61" x14ac:dyDescent="0.2">
      <c r="A52" s="186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8"/>
      <c r="AD52" s="186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8"/>
      <c r="BG52" s="16"/>
      <c r="BH52" s="16"/>
      <c r="BI52" s="16"/>
    </row>
    <row r="53" spans="1:61" x14ac:dyDescent="0.2">
      <c r="A53" s="186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8"/>
      <c r="AD53" s="186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8"/>
      <c r="BG53" s="16"/>
      <c r="BH53" s="16"/>
      <c r="BI53" s="16"/>
    </row>
    <row r="54" spans="1:61" x14ac:dyDescent="0.2">
      <c r="A54" s="186"/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8"/>
      <c r="AD54" s="186"/>
      <c r="AE54" s="187"/>
      <c r="AF54" s="187"/>
      <c r="AG54" s="187"/>
      <c r="AH54" s="187"/>
      <c r="AI54" s="187"/>
      <c r="AJ54" s="187"/>
      <c r="AK54" s="187"/>
      <c r="AL54" s="187"/>
      <c r="AM54" s="187"/>
      <c r="AN54" s="187"/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187"/>
      <c r="BD54" s="187"/>
      <c r="BE54" s="187"/>
      <c r="BF54" s="188"/>
      <c r="BG54" s="16"/>
      <c r="BH54" s="16"/>
      <c r="BI54" s="16"/>
    </row>
    <row r="55" spans="1:61" x14ac:dyDescent="0.2">
      <c r="A55" s="186"/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8"/>
      <c r="AD55" s="186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187"/>
      <c r="AT55" s="187"/>
      <c r="AU55" s="187"/>
      <c r="AV55" s="187"/>
      <c r="AW55" s="187"/>
      <c r="AX55" s="187"/>
      <c r="AY55" s="187"/>
      <c r="AZ55" s="187"/>
      <c r="BA55" s="187"/>
      <c r="BB55" s="187"/>
      <c r="BC55" s="187"/>
      <c r="BD55" s="187"/>
      <c r="BE55" s="187"/>
      <c r="BF55" s="188"/>
      <c r="BG55" s="16"/>
      <c r="BH55" s="16"/>
      <c r="BI55" s="16"/>
    </row>
    <row r="56" spans="1:61" x14ac:dyDescent="0.2">
      <c r="A56" s="186"/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8"/>
      <c r="AD56" s="186"/>
      <c r="AE56" s="187"/>
      <c r="AF56" s="187"/>
      <c r="AG56" s="187"/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87"/>
      <c r="AT56" s="187"/>
      <c r="AU56" s="187"/>
      <c r="AV56" s="187"/>
      <c r="AW56" s="187"/>
      <c r="AX56" s="187"/>
      <c r="AY56" s="187"/>
      <c r="AZ56" s="187"/>
      <c r="BA56" s="187"/>
      <c r="BB56" s="187"/>
      <c r="BC56" s="187"/>
      <c r="BD56" s="187"/>
      <c r="BE56" s="187"/>
      <c r="BF56" s="188"/>
      <c r="BG56" s="16"/>
      <c r="BH56" s="16"/>
      <c r="BI56" s="16"/>
    </row>
    <row r="57" spans="1:61" x14ac:dyDescent="0.2">
      <c r="A57" s="186"/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8"/>
      <c r="AD57" s="186"/>
      <c r="AE57" s="18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7"/>
      <c r="AT57" s="187"/>
      <c r="AU57" s="187"/>
      <c r="AV57" s="187"/>
      <c r="AW57" s="187"/>
      <c r="AX57" s="187"/>
      <c r="AY57" s="187"/>
      <c r="AZ57" s="187"/>
      <c r="BA57" s="187"/>
      <c r="BB57" s="187"/>
      <c r="BC57" s="187"/>
      <c r="BD57" s="187"/>
      <c r="BE57" s="187"/>
      <c r="BF57" s="188"/>
      <c r="BG57" s="16"/>
      <c r="BH57" s="16"/>
      <c r="BI57" s="16"/>
    </row>
    <row r="58" spans="1:61" x14ac:dyDescent="0.2">
      <c r="A58" s="186"/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8"/>
      <c r="AD58" s="186"/>
      <c r="AE58" s="187"/>
      <c r="AF58" s="187"/>
      <c r="AG58" s="187"/>
      <c r="AH58" s="187"/>
      <c r="AI58" s="187"/>
      <c r="AJ58" s="187"/>
      <c r="AK58" s="187"/>
      <c r="AL58" s="187"/>
      <c r="AM58" s="187"/>
      <c r="AN58" s="187"/>
      <c r="AO58" s="187"/>
      <c r="AP58" s="187"/>
      <c r="AQ58" s="187"/>
      <c r="AR58" s="187"/>
      <c r="AS58" s="187"/>
      <c r="AT58" s="187"/>
      <c r="AU58" s="187"/>
      <c r="AV58" s="187"/>
      <c r="AW58" s="187"/>
      <c r="AX58" s="187"/>
      <c r="AY58" s="187"/>
      <c r="AZ58" s="187"/>
      <c r="BA58" s="187"/>
      <c r="BB58" s="187"/>
      <c r="BC58" s="187"/>
      <c r="BD58" s="187"/>
      <c r="BE58" s="187"/>
      <c r="BF58" s="188"/>
      <c r="BG58" s="16"/>
      <c r="BH58" s="16"/>
      <c r="BI58" s="16"/>
    </row>
    <row r="59" spans="1:61" x14ac:dyDescent="0.2">
      <c r="A59" s="186"/>
      <c r="B59" s="187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8"/>
      <c r="AD59" s="186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8"/>
      <c r="BG59" s="16"/>
      <c r="BH59" s="16"/>
      <c r="BI59" s="16"/>
    </row>
    <row r="60" spans="1:61" x14ac:dyDescent="0.2">
      <c r="A60" s="186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8"/>
      <c r="AD60" s="186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7"/>
      <c r="AT60" s="187"/>
      <c r="AU60" s="187"/>
      <c r="AV60" s="187"/>
      <c r="AW60" s="187"/>
      <c r="AX60" s="187"/>
      <c r="AY60" s="187"/>
      <c r="AZ60" s="187"/>
      <c r="BA60" s="187"/>
      <c r="BB60" s="187"/>
      <c r="BC60" s="187"/>
      <c r="BD60" s="187"/>
      <c r="BE60" s="187"/>
      <c r="BF60" s="188"/>
      <c r="BG60" s="16"/>
      <c r="BH60" s="16"/>
      <c r="BI60" s="16"/>
    </row>
    <row r="61" spans="1:61" x14ac:dyDescent="0.2">
      <c r="A61" s="186"/>
      <c r="B61" s="187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8"/>
      <c r="AD61" s="186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7"/>
      <c r="AT61" s="187"/>
      <c r="AU61" s="187"/>
      <c r="AV61" s="187"/>
      <c r="AW61" s="187"/>
      <c r="AX61" s="187"/>
      <c r="AY61" s="187"/>
      <c r="AZ61" s="187"/>
      <c r="BA61" s="187"/>
      <c r="BB61" s="187"/>
      <c r="BC61" s="187"/>
      <c r="BD61" s="187"/>
      <c r="BE61" s="187"/>
      <c r="BF61" s="188"/>
      <c r="BG61" s="16"/>
      <c r="BH61" s="16"/>
      <c r="BI61" s="16"/>
    </row>
    <row r="62" spans="1:61" x14ac:dyDescent="0.2">
      <c r="A62" s="186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8"/>
      <c r="AD62" s="186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7"/>
      <c r="AT62" s="187"/>
      <c r="AU62" s="187"/>
      <c r="AV62" s="187"/>
      <c r="AW62" s="187"/>
      <c r="AX62" s="187"/>
      <c r="AY62" s="187"/>
      <c r="AZ62" s="187"/>
      <c r="BA62" s="187"/>
      <c r="BB62" s="187"/>
      <c r="BC62" s="187"/>
      <c r="BD62" s="187"/>
      <c r="BE62" s="187"/>
      <c r="BF62" s="188"/>
      <c r="BG62" s="16"/>
      <c r="BH62" s="16"/>
      <c r="BI62" s="16"/>
    </row>
    <row r="63" spans="1:61" x14ac:dyDescent="0.2">
      <c r="A63" s="186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8"/>
      <c r="AD63" s="186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7"/>
      <c r="AT63" s="187"/>
      <c r="AU63" s="187"/>
      <c r="AV63" s="187"/>
      <c r="AW63" s="187"/>
      <c r="AX63" s="187"/>
      <c r="AY63" s="187"/>
      <c r="AZ63" s="187"/>
      <c r="BA63" s="187"/>
      <c r="BB63" s="187"/>
      <c r="BC63" s="187"/>
      <c r="BD63" s="187"/>
      <c r="BE63" s="187"/>
      <c r="BF63" s="188"/>
      <c r="BG63" s="16"/>
      <c r="BH63" s="16"/>
      <c r="BI63" s="16"/>
    </row>
    <row r="64" spans="1:61" x14ac:dyDescent="0.2">
      <c r="A64" s="186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8"/>
      <c r="AD64" s="186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8"/>
      <c r="BG64" s="16"/>
      <c r="BH64" s="16"/>
      <c r="BI64" s="16"/>
    </row>
    <row r="65" spans="1:61" x14ac:dyDescent="0.2">
      <c r="A65" s="186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8"/>
      <c r="AD65" s="186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87"/>
      <c r="AT65" s="187"/>
      <c r="AU65" s="187"/>
      <c r="AV65" s="187"/>
      <c r="AW65" s="187"/>
      <c r="AX65" s="187"/>
      <c r="AY65" s="187"/>
      <c r="AZ65" s="187"/>
      <c r="BA65" s="187"/>
      <c r="BB65" s="187"/>
      <c r="BC65" s="187"/>
      <c r="BD65" s="187"/>
      <c r="BE65" s="187"/>
      <c r="BF65" s="188"/>
      <c r="BG65" s="16"/>
      <c r="BH65" s="16"/>
      <c r="BI65" s="16"/>
    </row>
    <row r="66" spans="1:61" x14ac:dyDescent="0.2">
      <c r="A66" s="186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8"/>
      <c r="AD66" s="186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87"/>
      <c r="AT66" s="187"/>
      <c r="AU66" s="187"/>
      <c r="AV66" s="187"/>
      <c r="AW66" s="187"/>
      <c r="AX66" s="187"/>
      <c r="AY66" s="187"/>
      <c r="AZ66" s="187"/>
      <c r="BA66" s="187"/>
      <c r="BB66" s="187"/>
      <c r="BC66" s="187"/>
      <c r="BD66" s="187"/>
      <c r="BE66" s="187"/>
      <c r="BF66" s="188"/>
      <c r="BG66" s="16"/>
      <c r="BH66" s="16"/>
      <c r="BI66" s="16"/>
    </row>
    <row r="67" spans="1:61" x14ac:dyDescent="0.2">
      <c r="A67" s="186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8"/>
      <c r="AD67" s="186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87"/>
      <c r="AT67" s="187"/>
      <c r="AU67" s="187"/>
      <c r="AV67" s="187"/>
      <c r="AW67" s="187"/>
      <c r="AX67" s="187"/>
      <c r="AY67" s="187"/>
      <c r="AZ67" s="187"/>
      <c r="BA67" s="187"/>
      <c r="BB67" s="187"/>
      <c r="BC67" s="187"/>
      <c r="BD67" s="187"/>
      <c r="BE67" s="187"/>
      <c r="BF67" s="188"/>
      <c r="BG67" s="16"/>
      <c r="BH67" s="16"/>
      <c r="BI67" s="16"/>
    </row>
    <row r="68" spans="1:61" x14ac:dyDescent="0.2">
      <c r="A68" s="189"/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1"/>
      <c r="AD68" s="189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0"/>
      <c r="AT68" s="190"/>
      <c r="AU68" s="190"/>
      <c r="AV68" s="190"/>
      <c r="AW68" s="190"/>
      <c r="AX68" s="190"/>
      <c r="AY68" s="190"/>
      <c r="AZ68" s="190"/>
      <c r="BA68" s="190"/>
      <c r="BB68" s="190"/>
      <c r="BC68" s="190"/>
      <c r="BD68" s="190"/>
      <c r="BE68" s="190"/>
      <c r="BF68" s="191"/>
      <c r="BG68" s="16"/>
      <c r="BH68" s="16"/>
      <c r="BI68" s="16"/>
    </row>
    <row r="69" spans="1:61" x14ac:dyDescent="0.2">
      <c r="Q69" s="17"/>
    </row>
    <row r="70" spans="1:61" x14ac:dyDescent="0.2">
      <c r="Q70" s="17"/>
    </row>
    <row r="71" spans="1:61" x14ac:dyDescent="0.2">
      <c r="Q71" s="17"/>
    </row>
    <row r="72" spans="1:61" ht="28.5" customHeight="1" x14ac:dyDescent="0.2">
      <c r="A72" s="199" t="s">
        <v>58</v>
      </c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D72" s="199" t="s">
        <v>59</v>
      </c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</row>
    <row r="73" spans="1:61" ht="12.75" customHeight="1" x14ac:dyDescent="0.2">
      <c r="A73" s="193"/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D73" s="193"/>
      <c r="AE73" s="193"/>
      <c r="AF73" s="193"/>
      <c r="AG73" s="193"/>
      <c r="AH73" s="193"/>
      <c r="AI73" s="193"/>
      <c r="AJ73" s="193"/>
      <c r="AK73" s="193"/>
      <c r="AL73" s="193"/>
      <c r="AM73" s="193"/>
      <c r="AN73" s="193"/>
      <c r="AO73" s="193"/>
      <c r="AP73" s="193"/>
      <c r="AQ73" s="193"/>
      <c r="AR73" s="193"/>
      <c r="AS73" s="193"/>
      <c r="AT73" s="193"/>
      <c r="AU73" s="193"/>
      <c r="AV73" s="193"/>
      <c r="AW73" s="193"/>
      <c r="AX73" s="193"/>
      <c r="AY73" s="193"/>
      <c r="AZ73" s="193"/>
      <c r="BA73" s="193"/>
      <c r="BB73" s="193"/>
      <c r="BC73" s="193"/>
      <c r="BD73" s="193"/>
      <c r="BE73" s="193"/>
      <c r="BF73" s="193"/>
    </row>
    <row r="74" spans="1:61" ht="12.75" customHeight="1" x14ac:dyDescent="0.2">
      <c r="A74" s="193"/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</row>
    <row r="75" spans="1:61" ht="12.75" customHeight="1" x14ac:dyDescent="0.2">
      <c r="A75" s="193"/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</row>
    <row r="76" spans="1:61" x14ac:dyDescent="0.2">
      <c r="A76" s="193"/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</row>
    <row r="77" spans="1:61" x14ac:dyDescent="0.2">
      <c r="A77" s="193"/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</row>
    <row r="78" spans="1:61" x14ac:dyDescent="0.2">
      <c r="A78" s="193"/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</row>
    <row r="79" spans="1:61" x14ac:dyDescent="0.2">
      <c r="A79" s="193"/>
      <c r="B79" s="193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</row>
    <row r="80" spans="1:61" x14ac:dyDescent="0.2">
      <c r="A80" s="193"/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</row>
    <row r="81" spans="1:62" x14ac:dyDescent="0.2">
      <c r="A81" s="193"/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A81" s="193"/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93"/>
      <c r="BD81" s="193"/>
      <c r="BE81" s="193"/>
      <c r="BF81" s="193"/>
    </row>
    <row r="82" spans="1:62" x14ac:dyDescent="0.2">
      <c r="A82" s="193"/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  <c r="W82" s="193"/>
      <c r="X82" s="193"/>
      <c r="Y82" s="193"/>
      <c r="Z82" s="193"/>
      <c r="AA82" s="193"/>
      <c r="AD82" s="193"/>
      <c r="AE82" s="193"/>
      <c r="AF82" s="193"/>
      <c r="AG82" s="193"/>
      <c r="AH82" s="193"/>
      <c r="AI82" s="193"/>
      <c r="AJ82" s="193"/>
      <c r="AK82" s="193"/>
      <c r="AL82" s="193"/>
      <c r="AM82" s="193"/>
      <c r="AN82" s="193"/>
      <c r="AO82" s="193"/>
      <c r="AP82" s="193"/>
      <c r="AQ82" s="193"/>
      <c r="AR82" s="193"/>
      <c r="AS82" s="193"/>
      <c r="AT82" s="193"/>
      <c r="AU82" s="193"/>
      <c r="AV82" s="193"/>
      <c r="AW82" s="193"/>
      <c r="AX82" s="193"/>
      <c r="AY82" s="193"/>
      <c r="AZ82" s="193"/>
      <c r="BA82" s="193"/>
      <c r="BB82" s="193"/>
      <c r="BC82" s="193"/>
      <c r="BD82" s="193"/>
      <c r="BE82" s="193"/>
      <c r="BF82" s="193"/>
    </row>
    <row r="83" spans="1:62" x14ac:dyDescent="0.2">
      <c r="A83" s="193"/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93"/>
      <c r="AA83" s="193"/>
      <c r="AD83" s="193"/>
      <c r="AE83" s="193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3"/>
      <c r="AT83" s="193"/>
      <c r="AU83" s="193"/>
      <c r="AV83" s="193"/>
      <c r="AW83" s="193"/>
      <c r="AX83" s="193"/>
      <c r="AY83" s="193"/>
      <c r="AZ83" s="193"/>
      <c r="BA83" s="193"/>
      <c r="BB83" s="193"/>
      <c r="BC83" s="193"/>
      <c r="BD83" s="193"/>
      <c r="BE83" s="193"/>
      <c r="BF83" s="193"/>
    </row>
    <row r="84" spans="1:62" x14ac:dyDescent="0.2">
      <c r="A84" s="193"/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3"/>
      <c r="W84" s="193"/>
      <c r="X84" s="193"/>
      <c r="Y84" s="193"/>
      <c r="Z84" s="193"/>
      <c r="AA84" s="193"/>
      <c r="AD84" s="193"/>
      <c r="AE84" s="193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193"/>
      <c r="AS84" s="193"/>
      <c r="AT84" s="193"/>
      <c r="AU84" s="193"/>
      <c r="AV84" s="193"/>
      <c r="AW84" s="193"/>
      <c r="AX84" s="193"/>
      <c r="AY84" s="193"/>
      <c r="AZ84" s="193"/>
      <c r="BA84" s="193"/>
      <c r="BB84" s="193"/>
      <c r="BC84" s="193"/>
      <c r="BD84" s="193"/>
      <c r="BE84" s="193"/>
      <c r="BF84" s="193"/>
    </row>
    <row r="85" spans="1:62" x14ac:dyDescent="0.2">
      <c r="A85" s="193"/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</row>
    <row r="86" spans="1:62" x14ac:dyDescent="0.2">
      <c r="A86" s="193"/>
      <c r="B86" s="193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  <c r="BA86" s="193"/>
      <c r="BB86" s="193"/>
      <c r="BC86" s="193"/>
      <c r="BD86" s="193"/>
      <c r="BE86" s="193"/>
      <c r="BF86" s="193"/>
    </row>
    <row r="87" spans="1:62" x14ac:dyDescent="0.2">
      <c r="A87" s="193"/>
      <c r="B87" s="193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  <c r="W87" s="193"/>
      <c r="X87" s="193"/>
      <c r="Y87" s="193"/>
      <c r="Z87" s="193"/>
      <c r="AA87" s="193"/>
      <c r="AD87" s="193"/>
      <c r="AE87" s="193"/>
      <c r="AF87" s="193"/>
      <c r="AG87" s="193"/>
      <c r="AH87" s="193"/>
      <c r="AI87" s="193"/>
      <c r="AJ87" s="193"/>
      <c r="AK87" s="193"/>
      <c r="AL87" s="193"/>
      <c r="AM87" s="193"/>
      <c r="AN87" s="193"/>
      <c r="AO87" s="193"/>
      <c r="AP87" s="193"/>
      <c r="AQ87" s="193"/>
      <c r="AR87" s="193"/>
      <c r="AS87" s="193"/>
      <c r="AT87" s="193"/>
      <c r="AU87" s="193"/>
      <c r="AV87" s="193"/>
      <c r="AW87" s="193"/>
      <c r="AX87" s="193"/>
      <c r="AY87" s="193"/>
      <c r="AZ87" s="193"/>
      <c r="BA87" s="193"/>
      <c r="BB87" s="193"/>
      <c r="BC87" s="193"/>
      <c r="BD87" s="193"/>
      <c r="BE87" s="193"/>
      <c r="BF87" s="193"/>
    </row>
    <row r="88" spans="1:62" x14ac:dyDescent="0.2">
      <c r="A88" s="193"/>
      <c r="B88" s="193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Z88" s="193"/>
      <c r="AA88" s="193"/>
      <c r="AD88" s="193"/>
      <c r="AE88" s="193"/>
      <c r="AF88" s="193"/>
      <c r="AG88" s="193"/>
      <c r="AH88" s="193"/>
      <c r="AI88" s="193"/>
      <c r="AJ88" s="193"/>
      <c r="AK88" s="193"/>
      <c r="AL88" s="193"/>
      <c r="AM88" s="193"/>
      <c r="AN88" s="193"/>
      <c r="AO88" s="193"/>
      <c r="AP88" s="193"/>
      <c r="AQ88" s="193"/>
      <c r="AR88" s="193"/>
      <c r="AS88" s="193"/>
      <c r="AT88" s="193"/>
      <c r="AU88" s="193"/>
      <c r="AV88" s="193"/>
      <c r="AW88" s="193"/>
      <c r="AX88" s="193"/>
      <c r="AY88" s="193"/>
      <c r="AZ88" s="193"/>
      <c r="BA88" s="193"/>
      <c r="BB88" s="193"/>
      <c r="BC88" s="193"/>
      <c r="BD88" s="193"/>
      <c r="BE88" s="193"/>
      <c r="BF88" s="193"/>
    </row>
    <row r="89" spans="1:62" x14ac:dyDescent="0.2">
      <c r="A89" s="193"/>
      <c r="B89" s="193"/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3"/>
      <c r="AW89" s="193"/>
      <c r="AX89" s="193"/>
      <c r="AY89" s="193"/>
      <c r="AZ89" s="193"/>
      <c r="BA89" s="193"/>
      <c r="BB89" s="193"/>
      <c r="BC89" s="193"/>
      <c r="BD89" s="193"/>
      <c r="BE89" s="193"/>
      <c r="BF89" s="193"/>
    </row>
    <row r="90" spans="1:62" x14ac:dyDescent="0.2">
      <c r="A90" s="193"/>
      <c r="B90" s="193"/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3"/>
      <c r="Y90" s="193"/>
      <c r="Z90" s="193"/>
      <c r="AA90" s="193"/>
      <c r="AD90" s="193"/>
      <c r="AE90" s="193"/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  <c r="AQ90" s="193"/>
      <c r="AR90" s="193"/>
      <c r="AS90" s="193"/>
      <c r="AT90" s="193"/>
      <c r="AU90" s="193"/>
      <c r="AV90" s="193"/>
      <c r="AW90" s="193"/>
      <c r="AX90" s="193"/>
      <c r="AY90" s="193"/>
      <c r="AZ90" s="193"/>
      <c r="BA90" s="193"/>
      <c r="BB90" s="193"/>
      <c r="BC90" s="193"/>
      <c r="BD90" s="193"/>
      <c r="BE90" s="193"/>
      <c r="BF90" s="193"/>
    </row>
    <row r="91" spans="1:62" x14ac:dyDescent="0.2">
      <c r="A91" s="193"/>
      <c r="B91" s="193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  <c r="X91" s="193"/>
      <c r="Y91" s="193"/>
      <c r="Z91" s="193"/>
      <c r="AA91" s="193"/>
      <c r="AD91" s="193"/>
      <c r="AE91" s="193"/>
      <c r="AF91" s="193"/>
      <c r="AG91" s="193"/>
      <c r="AH91" s="193"/>
      <c r="AI91" s="193"/>
      <c r="AJ91" s="193"/>
      <c r="AK91" s="193"/>
      <c r="AL91" s="193"/>
      <c r="AM91" s="193"/>
      <c r="AN91" s="193"/>
      <c r="AO91" s="193"/>
      <c r="AP91" s="193"/>
      <c r="AQ91" s="193"/>
      <c r="AR91" s="193"/>
      <c r="AS91" s="193"/>
      <c r="AT91" s="193"/>
      <c r="AU91" s="193"/>
      <c r="AV91" s="193"/>
      <c r="AW91" s="193"/>
      <c r="AX91" s="193"/>
      <c r="AY91" s="193"/>
      <c r="AZ91" s="193"/>
      <c r="BA91" s="193"/>
      <c r="BB91" s="193"/>
      <c r="BC91" s="193"/>
      <c r="BD91" s="193"/>
      <c r="BE91" s="193"/>
      <c r="BF91" s="193"/>
    </row>
    <row r="92" spans="1:62" x14ac:dyDescent="0.2">
      <c r="Q92" s="17"/>
    </row>
    <row r="93" spans="1:62" x14ac:dyDescent="0.2">
      <c r="Q93" s="17"/>
    </row>
    <row r="94" spans="1:62" x14ac:dyDescent="0.2">
      <c r="Q94" s="17"/>
    </row>
    <row r="95" spans="1:62" x14ac:dyDescent="0.2">
      <c r="Q95" s="17"/>
      <c r="BJ95"/>
    </row>
  </sheetData>
  <mergeCells count="76">
    <mergeCell ref="A48:AA68"/>
    <mergeCell ref="BE2:BG2"/>
    <mergeCell ref="M1:O2"/>
    <mergeCell ref="H1:L2"/>
    <mergeCell ref="P2:R2"/>
    <mergeCell ref="A1:G2"/>
    <mergeCell ref="B3:G4"/>
    <mergeCell ref="H3:L4"/>
    <mergeCell ref="M3:O4"/>
    <mergeCell ref="Q3:R4"/>
    <mergeCell ref="AD48:BF68"/>
    <mergeCell ref="A72:AA72"/>
    <mergeCell ref="A73:AA91"/>
    <mergeCell ref="AD72:BF72"/>
    <mergeCell ref="P7:R7"/>
    <mergeCell ref="BE3:BG4"/>
    <mergeCell ref="AD73:BF91"/>
    <mergeCell ref="A3:A4"/>
    <mergeCell ref="A47:AA47"/>
    <mergeCell ref="AD47:BF47"/>
    <mergeCell ref="BE7:BG7"/>
    <mergeCell ref="A8:A9"/>
    <mergeCell ref="B8:G9"/>
    <mergeCell ref="H8:L9"/>
    <mergeCell ref="M8:O9"/>
    <mergeCell ref="Q8:R9"/>
    <mergeCell ref="A6:G7"/>
    <mergeCell ref="H6:L7"/>
    <mergeCell ref="M6:O7"/>
    <mergeCell ref="S7:AK7"/>
    <mergeCell ref="BE8:BG9"/>
    <mergeCell ref="S8:AK9"/>
    <mergeCell ref="AL8:BD9"/>
    <mergeCell ref="P40:BG40"/>
    <mergeCell ref="A35:G36"/>
    <mergeCell ref="H35:L36"/>
    <mergeCell ref="M35:O36"/>
    <mergeCell ref="BE36:BG36"/>
    <mergeCell ref="A37:A38"/>
    <mergeCell ref="B37:G38"/>
    <mergeCell ref="H37:L38"/>
    <mergeCell ref="M37:O38"/>
    <mergeCell ref="Q37:R38"/>
    <mergeCell ref="P36:R36"/>
    <mergeCell ref="AL41:BD41"/>
    <mergeCell ref="BE37:BG38"/>
    <mergeCell ref="A40:G41"/>
    <mergeCell ref="H40:L41"/>
    <mergeCell ref="M40:O41"/>
    <mergeCell ref="P41:R41"/>
    <mergeCell ref="BE42:BG43"/>
    <mergeCell ref="BE41:BG41"/>
    <mergeCell ref="A42:A43"/>
    <mergeCell ref="B42:G43"/>
    <mergeCell ref="H42:L43"/>
    <mergeCell ref="M42:O43"/>
    <mergeCell ref="Q42:R43"/>
    <mergeCell ref="S42:AK43"/>
    <mergeCell ref="AL42:BD43"/>
    <mergeCell ref="S41:AK41"/>
    <mergeCell ref="S3:AK4"/>
    <mergeCell ref="AL3:BD4"/>
    <mergeCell ref="A12:AA12"/>
    <mergeCell ref="AD12:BF12"/>
    <mergeCell ref="A13:AA32"/>
    <mergeCell ref="AD13:BF32"/>
    <mergeCell ref="S2:AK2"/>
    <mergeCell ref="AL2:BD2"/>
    <mergeCell ref="P1:BG1"/>
    <mergeCell ref="P6:BG6"/>
    <mergeCell ref="AL7:BD7"/>
    <mergeCell ref="S37:AK38"/>
    <mergeCell ref="S36:AK36"/>
    <mergeCell ref="AL37:BD38"/>
    <mergeCell ref="AL36:BD36"/>
    <mergeCell ref="P35:BG35"/>
  </mergeCells>
  <printOptions horizontalCentered="1"/>
  <pageMargins left="0" right="0" top="0.35433070866141736" bottom="0.35433070866141736" header="0.31496062992125984" footer="0.31496062992125984"/>
  <pageSetup scale="82" orientation="landscape" horizontalDpi="300" verticalDpi="300" r:id="rId1"/>
  <rowBreaks count="1" manualBreakCount="1"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CRONOGRAMA</vt:lpstr>
      <vt:lpstr>ANALISIS</vt:lpstr>
      <vt:lpstr>ANALISIS!Área_de_impresión</vt:lpstr>
      <vt:lpstr>CRONOGRAMA!Área_de_impresión</vt:lpstr>
    </vt:vector>
  </TitlesOfParts>
  <Company>Microsoft Windows 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calidad hsm</cp:lastModifiedBy>
  <cp:lastPrinted>2016-08-16T20:42:45Z</cp:lastPrinted>
  <dcterms:created xsi:type="dcterms:W3CDTF">2010-09-02T20:01:47Z</dcterms:created>
  <dcterms:modified xsi:type="dcterms:W3CDTF">2025-04-22T20:10:19Z</dcterms:modified>
</cp:coreProperties>
</file>